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8755" windowHeight="12585"/>
  </bookViews>
  <sheets>
    <sheet name="SUMMARY DASHBOARD" sheetId="12" r:id="rId1"/>
    <sheet name="REG+OCC BY CLASS AUGUST 2016" sheetId="1" r:id="rId2"/>
    <sheet name="REG+OCC BY CLASS FY 2016-2017" sheetId="2" r:id="rId3"/>
    <sheet name="REG+OCC BY CLASS CY 2016" sheetId="3" r:id="rId4"/>
    <sheet name="REG+OCC BY REGION AUGUST 2016" sheetId="4" r:id="rId5"/>
    <sheet name="REG+OCC BY REGION FY 2016-2017" sheetId="5" r:id="rId6"/>
    <sheet name="REG+OCC BY REGION CY 2016" sheetId="6" r:id="rId7"/>
    <sheet name="ARR$ AUGUST 2016" sheetId="7" r:id="rId8"/>
    <sheet name="ARR$ BY REGION FY 15-16" sheetId="8" r:id="rId9"/>
    <sheet name="ARR$ BY AREA FY 15-16" sheetId="9" r:id="rId10"/>
    <sheet name="ARR$ BY REGION CY 2016" sheetId="10" r:id="rId11"/>
    <sheet name="ARR$ BY AREA CY 2016" sheetId="11" r:id="rId12"/>
    <sheet name="CONTACTO" sheetId="13" r:id="rId13"/>
    <sheet name="GLOSSARY" sheetId="14" r:id="rId14"/>
  </sheets>
  <definedNames>
    <definedName name="_xlnm.Print_Area" localSheetId="11">'ARR$ BY AREA CY 2016'!$A$1:$O$39</definedName>
    <definedName name="_xlnm.Print_Area" localSheetId="9">'ARR$ BY AREA FY 15-16'!$A$1:$O$39</definedName>
    <definedName name="_xlnm.Print_Area" localSheetId="10">'ARR$ BY REGION CY 2016'!$A$1:$O$69</definedName>
    <definedName name="_xlnm.Print_Area" localSheetId="8">'ARR$ BY REGION FY 15-16'!$A$1:$O$69</definedName>
    <definedName name="_xlnm.Print_Area" localSheetId="1">'REG+OCC BY CLASS AUGUST 2016'!$A$1:$W$30</definedName>
    <definedName name="_xlnm.Print_Area" localSheetId="0">'SUMMARY DASHBOARD'!$A$1:$L$63</definedName>
  </definedNames>
  <calcPr calcId="125725"/>
</workbook>
</file>

<file path=xl/calcChain.xml><?xml version="1.0" encoding="utf-8"?>
<calcChain xmlns="http://schemas.openxmlformats.org/spreadsheetml/2006/main">
  <c r="G32" i="12"/>
  <c r="F32"/>
  <c r="E32"/>
  <c r="G31"/>
  <c r="F31"/>
  <c r="E31"/>
  <c r="G30"/>
  <c r="F30"/>
  <c r="E30"/>
  <c r="G26"/>
  <c r="F26"/>
  <c r="E26"/>
  <c r="G25"/>
  <c r="F25"/>
  <c r="E25"/>
  <c r="G21"/>
  <c r="F21"/>
  <c r="E21"/>
  <c r="G16"/>
  <c r="F16"/>
  <c r="E16"/>
  <c r="G13"/>
  <c r="F13"/>
  <c r="E13"/>
  <c r="G12"/>
  <c r="F12"/>
  <c r="E12"/>
  <c r="G11"/>
  <c r="F11"/>
  <c r="E11"/>
  <c r="G8"/>
  <c r="F8"/>
  <c r="F17" s="1"/>
  <c r="E8"/>
  <c r="E17" s="1"/>
  <c r="G17" l="1"/>
  <c r="T47" i="6"/>
  <c r="J47"/>
  <c r="J46"/>
  <c r="G46"/>
  <c r="T45"/>
  <c r="G45"/>
  <c r="T44"/>
  <c r="G44"/>
  <c r="W35"/>
  <c r="V35"/>
  <c r="T35"/>
  <c r="S35"/>
  <c r="Q35"/>
  <c r="N35" s="1"/>
  <c r="P35"/>
  <c r="I35"/>
  <c r="G35"/>
  <c r="F35"/>
  <c r="W34"/>
  <c r="V34"/>
  <c r="T34"/>
  <c r="Q34"/>
  <c r="P34"/>
  <c r="J34"/>
  <c r="I34"/>
  <c r="G34"/>
  <c r="W33"/>
  <c r="V33"/>
  <c r="S33"/>
  <c r="J33"/>
  <c r="I33"/>
  <c r="F33"/>
  <c r="T47" i="5"/>
  <c r="J47"/>
  <c r="G47"/>
  <c r="J46"/>
  <c r="T46"/>
  <c r="G46"/>
  <c r="T45"/>
  <c r="T44"/>
  <c r="G44"/>
  <c r="W35"/>
  <c r="T35"/>
  <c r="S35"/>
  <c r="Q35"/>
  <c r="P35"/>
  <c r="J35"/>
  <c r="I35"/>
  <c r="G35"/>
  <c r="F35"/>
  <c r="W34"/>
  <c r="T34"/>
  <c r="S34"/>
  <c r="P34"/>
  <c r="J34"/>
  <c r="G34"/>
  <c r="F34"/>
  <c r="W33"/>
  <c r="V33"/>
  <c r="S33"/>
  <c r="Q33"/>
  <c r="J33"/>
  <c r="I33"/>
  <c r="F33"/>
  <c r="T47" i="4"/>
  <c r="G47"/>
  <c r="J47"/>
  <c r="V45"/>
  <c r="I45"/>
  <c r="J45"/>
  <c r="G45"/>
  <c r="W44"/>
  <c r="V44"/>
  <c r="S44"/>
  <c r="J44"/>
  <c r="I44"/>
  <c r="F44"/>
  <c r="V35"/>
  <c r="T35"/>
  <c r="Q35"/>
  <c r="N35" s="1"/>
  <c r="P35"/>
  <c r="I35"/>
  <c r="G35"/>
  <c r="F35"/>
  <c r="W34"/>
  <c r="V34"/>
  <c r="T34"/>
  <c r="S34"/>
  <c r="Q34"/>
  <c r="N34" s="1"/>
  <c r="P34"/>
  <c r="J34"/>
  <c r="G34"/>
  <c r="F34"/>
  <c r="W33"/>
  <c r="V33"/>
  <c r="T33"/>
  <c r="T37" s="1"/>
  <c r="S33"/>
  <c r="Q33"/>
  <c r="P33"/>
  <c r="J33"/>
  <c r="I33"/>
  <c r="G33"/>
  <c r="F33"/>
  <c r="K45" l="1"/>
  <c r="D45" i="5"/>
  <c r="I34"/>
  <c r="K34" s="1"/>
  <c r="V34"/>
  <c r="D44"/>
  <c r="P45"/>
  <c r="W46"/>
  <c r="Z46" s="1"/>
  <c r="V47"/>
  <c r="F34" i="6"/>
  <c r="S34"/>
  <c r="M34" s="1"/>
  <c r="J35"/>
  <c r="J37" s="1"/>
  <c r="T46"/>
  <c r="G47"/>
  <c r="V47"/>
  <c r="G45" i="5"/>
  <c r="D46"/>
  <c r="I47"/>
  <c r="V35"/>
  <c r="V37" s="1"/>
  <c r="K35" i="6"/>
  <c r="V44" i="5"/>
  <c r="J45"/>
  <c r="N34" i="6"/>
  <c r="F45"/>
  <c r="H45" s="1"/>
  <c r="J45"/>
  <c r="S45"/>
  <c r="U45" s="1"/>
  <c r="N35" i="5"/>
  <c r="C47"/>
  <c r="D46" i="6"/>
  <c r="V37"/>
  <c r="X33"/>
  <c r="X34"/>
  <c r="M35"/>
  <c r="O35" s="1"/>
  <c r="R35"/>
  <c r="Q44"/>
  <c r="N44" s="1"/>
  <c r="F37"/>
  <c r="Q43"/>
  <c r="R34"/>
  <c r="I44"/>
  <c r="P44"/>
  <c r="Q45"/>
  <c r="N45" s="1"/>
  <c r="P46"/>
  <c r="I47"/>
  <c r="K47" s="1"/>
  <c r="I37"/>
  <c r="K33"/>
  <c r="P43"/>
  <c r="T43"/>
  <c r="T49" s="1"/>
  <c r="W44"/>
  <c r="P45"/>
  <c r="I45"/>
  <c r="P47"/>
  <c r="K34"/>
  <c r="H35"/>
  <c r="H34"/>
  <c r="U34"/>
  <c r="U35"/>
  <c r="W37"/>
  <c r="V44"/>
  <c r="S46"/>
  <c r="U46" s="1"/>
  <c r="F47"/>
  <c r="H47" s="1"/>
  <c r="Q47"/>
  <c r="N47" s="1"/>
  <c r="G43"/>
  <c r="G49" s="1"/>
  <c r="X35"/>
  <c r="W45"/>
  <c r="V45"/>
  <c r="F46"/>
  <c r="H46" s="1"/>
  <c r="Q46"/>
  <c r="N46" s="1"/>
  <c r="C47"/>
  <c r="S47"/>
  <c r="U47" s="1"/>
  <c r="D34"/>
  <c r="Z34" s="1"/>
  <c r="D35"/>
  <c r="Z35" s="1"/>
  <c r="D44"/>
  <c r="D47"/>
  <c r="Q33"/>
  <c r="D45"/>
  <c r="G33"/>
  <c r="G37" s="1"/>
  <c r="P33"/>
  <c r="T33"/>
  <c r="T37" s="1"/>
  <c r="J44"/>
  <c r="S37" i="5"/>
  <c r="X34"/>
  <c r="G43"/>
  <c r="G49" s="1"/>
  <c r="X33"/>
  <c r="M34"/>
  <c r="S45"/>
  <c r="U45" s="1"/>
  <c r="W45"/>
  <c r="Z45" s="1"/>
  <c r="P46"/>
  <c r="P47"/>
  <c r="F37"/>
  <c r="F45"/>
  <c r="Q45"/>
  <c r="N45" s="1"/>
  <c r="I45"/>
  <c r="K45" s="1"/>
  <c r="F47"/>
  <c r="H47" s="1"/>
  <c r="H35"/>
  <c r="K47"/>
  <c r="X35"/>
  <c r="J37"/>
  <c r="H34"/>
  <c r="U34"/>
  <c r="U35"/>
  <c r="K35"/>
  <c r="I37"/>
  <c r="K33"/>
  <c r="P43"/>
  <c r="T43"/>
  <c r="T49" s="1"/>
  <c r="Q44"/>
  <c r="N44" s="1"/>
  <c r="S47"/>
  <c r="U47" s="1"/>
  <c r="W37"/>
  <c r="M35"/>
  <c r="R35"/>
  <c r="I44"/>
  <c r="W44"/>
  <c r="Z44" s="1"/>
  <c r="V45"/>
  <c r="Q46"/>
  <c r="N46" s="1"/>
  <c r="Q47"/>
  <c r="N47" s="1"/>
  <c r="G33"/>
  <c r="G37" s="1"/>
  <c r="Q34"/>
  <c r="N34" s="1"/>
  <c r="S46"/>
  <c r="U46" s="1"/>
  <c r="D35"/>
  <c r="Z35" s="1"/>
  <c r="D47"/>
  <c r="Q43"/>
  <c r="T33"/>
  <c r="T37" s="1"/>
  <c r="J44"/>
  <c r="P44"/>
  <c r="P33"/>
  <c r="F46"/>
  <c r="H46" s="1"/>
  <c r="F37" i="4"/>
  <c r="H33"/>
  <c r="Q37"/>
  <c r="N37" s="1"/>
  <c r="N33"/>
  <c r="V37"/>
  <c r="X33"/>
  <c r="M34"/>
  <c r="O34" s="1"/>
  <c r="R34"/>
  <c r="S43"/>
  <c r="P46"/>
  <c r="V46"/>
  <c r="K33"/>
  <c r="R33"/>
  <c r="P37"/>
  <c r="M33"/>
  <c r="D35"/>
  <c r="W43"/>
  <c r="X44"/>
  <c r="S45"/>
  <c r="F47"/>
  <c r="H47" s="1"/>
  <c r="S47"/>
  <c r="U47" s="1"/>
  <c r="P47"/>
  <c r="J37"/>
  <c r="H35"/>
  <c r="K44"/>
  <c r="U34"/>
  <c r="W45"/>
  <c r="X45" s="1"/>
  <c r="I46"/>
  <c r="S46"/>
  <c r="W47"/>
  <c r="U44"/>
  <c r="R35"/>
  <c r="F45"/>
  <c r="H45" s="1"/>
  <c r="P45"/>
  <c r="Q46"/>
  <c r="I47"/>
  <c r="K47" s="1"/>
  <c r="Q47"/>
  <c r="N47" s="1"/>
  <c r="H34"/>
  <c r="X34"/>
  <c r="U33"/>
  <c r="G37"/>
  <c r="G46"/>
  <c r="T46"/>
  <c r="G44"/>
  <c r="H44" s="1"/>
  <c r="T44"/>
  <c r="T45"/>
  <c r="J46"/>
  <c r="I34"/>
  <c r="K34" s="1"/>
  <c r="J35"/>
  <c r="K35" s="1"/>
  <c r="S35"/>
  <c r="U35" s="1"/>
  <c r="W35"/>
  <c r="Z35" s="1"/>
  <c r="C33"/>
  <c r="U33" i="6" l="1"/>
  <c r="K45"/>
  <c r="O34"/>
  <c r="H45" i="5"/>
  <c r="E47"/>
  <c r="Y47"/>
  <c r="O35"/>
  <c r="D33"/>
  <c r="Z33" s="1"/>
  <c r="S37" i="6"/>
  <c r="K44" i="5"/>
  <c r="W43" i="6"/>
  <c r="I46"/>
  <c r="K46" s="1"/>
  <c r="V43"/>
  <c r="V46"/>
  <c r="R43"/>
  <c r="P49"/>
  <c r="R44"/>
  <c r="C33"/>
  <c r="F44"/>
  <c r="H44" s="1"/>
  <c r="W46"/>
  <c r="Z46" s="1"/>
  <c r="Q37"/>
  <c r="N37" s="1"/>
  <c r="N33"/>
  <c r="W47"/>
  <c r="Z47" s="1"/>
  <c r="J43"/>
  <c r="J49" s="1"/>
  <c r="R47"/>
  <c r="M47"/>
  <c r="O47" s="1"/>
  <c r="N43"/>
  <c r="Q49"/>
  <c r="N49" s="1"/>
  <c r="X37"/>
  <c r="D33"/>
  <c r="E47"/>
  <c r="Z45"/>
  <c r="U37"/>
  <c r="C35"/>
  <c r="Z44"/>
  <c r="K37"/>
  <c r="F43"/>
  <c r="I43"/>
  <c r="C34"/>
  <c r="S43"/>
  <c r="X45"/>
  <c r="X44"/>
  <c r="M46"/>
  <c r="O46" s="1"/>
  <c r="R46"/>
  <c r="K44"/>
  <c r="H37"/>
  <c r="S44"/>
  <c r="U44" s="1"/>
  <c r="R33"/>
  <c r="P37"/>
  <c r="M33"/>
  <c r="O33" s="1"/>
  <c r="Y47"/>
  <c r="M45"/>
  <c r="O45" s="1"/>
  <c r="R45"/>
  <c r="H33"/>
  <c r="F43" i="5"/>
  <c r="I43"/>
  <c r="S43"/>
  <c r="M43" s="1"/>
  <c r="J43"/>
  <c r="J49" s="1"/>
  <c r="F44"/>
  <c r="H44" s="1"/>
  <c r="C34"/>
  <c r="W43"/>
  <c r="D34"/>
  <c r="Z34" s="1"/>
  <c r="I46"/>
  <c r="K46" s="1"/>
  <c r="V43"/>
  <c r="C33"/>
  <c r="R43"/>
  <c r="P49"/>
  <c r="X44"/>
  <c r="M46"/>
  <c r="O46" s="1"/>
  <c r="R46"/>
  <c r="R45"/>
  <c r="N33"/>
  <c r="U33"/>
  <c r="M45"/>
  <c r="O45" s="1"/>
  <c r="K37"/>
  <c r="C35"/>
  <c r="H33"/>
  <c r="O34"/>
  <c r="U37"/>
  <c r="R44"/>
  <c r="V46"/>
  <c r="S44"/>
  <c r="U44" s="1"/>
  <c r="N43"/>
  <c r="Q49"/>
  <c r="N49" s="1"/>
  <c r="X45"/>
  <c r="R47"/>
  <c r="M47"/>
  <c r="O47" s="1"/>
  <c r="X37"/>
  <c r="H37"/>
  <c r="R34"/>
  <c r="R33"/>
  <c r="P37"/>
  <c r="M33"/>
  <c r="W47"/>
  <c r="D37"/>
  <c r="Z37" s="1"/>
  <c r="Q37"/>
  <c r="N37" s="1"/>
  <c r="C43" i="4"/>
  <c r="Y33"/>
  <c r="P44"/>
  <c r="J43"/>
  <c r="J49" s="1"/>
  <c r="D44"/>
  <c r="Z44" s="1"/>
  <c r="V47"/>
  <c r="W46"/>
  <c r="D43"/>
  <c r="Z43" s="1"/>
  <c r="R47"/>
  <c r="M47"/>
  <c r="O47" s="1"/>
  <c r="W49"/>
  <c r="M46"/>
  <c r="R46"/>
  <c r="C46"/>
  <c r="E46" s="1"/>
  <c r="X35"/>
  <c r="N46"/>
  <c r="K46"/>
  <c r="D34"/>
  <c r="Z34" s="1"/>
  <c r="O33"/>
  <c r="I37"/>
  <c r="K37" s="1"/>
  <c r="H37"/>
  <c r="Q43"/>
  <c r="C35"/>
  <c r="Q44"/>
  <c r="N44" s="1"/>
  <c r="I43"/>
  <c r="M45"/>
  <c r="S49"/>
  <c r="W37"/>
  <c r="X37" s="1"/>
  <c r="D46"/>
  <c r="M35"/>
  <c r="O35" s="1"/>
  <c r="U45"/>
  <c r="P43"/>
  <c r="F46"/>
  <c r="H46" s="1"/>
  <c r="Q45"/>
  <c r="N45" s="1"/>
  <c r="F43"/>
  <c r="Y46"/>
  <c r="X46"/>
  <c r="S37"/>
  <c r="U37" s="1"/>
  <c r="D33"/>
  <c r="G43"/>
  <c r="G49" s="1"/>
  <c r="V43"/>
  <c r="T43"/>
  <c r="T49" s="1"/>
  <c r="C34"/>
  <c r="R37"/>
  <c r="U46"/>
  <c r="O43" i="5" l="1"/>
  <c r="U49" i="4"/>
  <c r="U43"/>
  <c r="M37"/>
  <c r="O37" s="1"/>
  <c r="O45"/>
  <c r="Z46"/>
  <c r="C46" i="6"/>
  <c r="E46" s="1"/>
  <c r="C45"/>
  <c r="M37"/>
  <c r="O37" s="1"/>
  <c r="R37"/>
  <c r="E34"/>
  <c r="Y34"/>
  <c r="D37"/>
  <c r="Z37" s="1"/>
  <c r="Z33"/>
  <c r="W49"/>
  <c r="M44"/>
  <c r="O44" s="1"/>
  <c r="X47"/>
  <c r="D43"/>
  <c r="D49" s="1"/>
  <c r="K43"/>
  <c r="I49"/>
  <c r="K49" s="1"/>
  <c r="E35"/>
  <c r="Y35"/>
  <c r="C43"/>
  <c r="R49"/>
  <c r="X43"/>
  <c r="V49"/>
  <c r="C44"/>
  <c r="S49"/>
  <c r="U49" s="1"/>
  <c r="U43"/>
  <c r="F49"/>
  <c r="H49" s="1"/>
  <c r="H43"/>
  <c r="E33"/>
  <c r="C37"/>
  <c r="Y33"/>
  <c r="X46"/>
  <c r="M43"/>
  <c r="O43" s="1"/>
  <c r="Z47" i="5"/>
  <c r="X47"/>
  <c r="M37"/>
  <c r="O37" s="1"/>
  <c r="R37"/>
  <c r="X46"/>
  <c r="C46"/>
  <c r="E46" s="1"/>
  <c r="E33"/>
  <c r="C37"/>
  <c r="Y33"/>
  <c r="F49"/>
  <c r="H49" s="1"/>
  <c r="H43"/>
  <c r="E35"/>
  <c r="Y35"/>
  <c r="E34"/>
  <c r="Y34"/>
  <c r="O33"/>
  <c r="M44"/>
  <c r="O44" s="1"/>
  <c r="C44"/>
  <c r="C45"/>
  <c r="R49"/>
  <c r="X43"/>
  <c r="V49"/>
  <c r="S49"/>
  <c r="U49" s="1"/>
  <c r="U43"/>
  <c r="C43"/>
  <c r="D43"/>
  <c r="D49" s="1"/>
  <c r="W49"/>
  <c r="K43"/>
  <c r="I49"/>
  <c r="K49" s="1"/>
  <c r="X43" i="4"/>
  <c r="V49"/>
  <c r="Y43"/>
  <c r="F49"/>
  <c r="H49" s="1"/>
  <c r="H43"/>
  <c r="D37"/>
  <c r="Z37" s="1"/>
  <c r="Z33"/>
  <c r="D45"/>
  <c r="Z45" s="1"/>
  <c r="R43"/>
  <c r="P49"/>
  <c r="M43"/>
  <c r="D47"/>
  <c r="Z47" s="1"/>
  <c r="X47"/>
  <c r="E34"/>
  <c r="Y34"/>
  <c r="C45"/>
  <c r="C49" s="1"/>
  <c r="K43"/>
  <c r="I49"/>
  <c r="K49" s="1"/>
  <c r="E33"/>
  <c r="R45"/>
  <c r="O46"/>
  <c r="C37"/>
  <c r="N43"/>
  <c r="Q49"/>
  <c r="N49" s="1"/>
  <c r="C47"/>
  <c r="E47" s="1"/>
  <c r="C44"/>
  <c r="E35"/>
  <c r="Y35"/>
  <c r="M44"/>
  <c r="O44" s="1"/>
  <c r="R44"/>
  <c r="E43"/>
  <c r="Z49" i="6" l="1"/>
  <c r="Z43"/>
  <c r="Z43" i="5"/>
  <c r="D49" i="4"/>
  <c r="Z49" s="1"/>
  <c r="O43"/>
  <c r="M49" i="5"/>
  <c r="O49" s="1"/>
  <c r="M49" i="6"/>
  <c r="O49" s="1"/>
  <c r="Z49" i="5"/>
  <c r="E37" i="6"/>
  <c r="Y37"/>
  <c r="E43"/>
  <c r="C49"/>
  <c r="E49" s="1"/>
  <c r="E44"/>
  <c r="Y44"/>
  <c r="X49"/>
  <c r="Y49"/>
  <c r="E45"/>
  <c r="Y45"/>
  <c r="Y46"/>
  <c r="Y43"/>
  <c r="E43" i="5"/>
  <c r="C49"/>
  <c r="E49" s="1"/>
  <c r="E45"/>
  <c r="Y45"/>
  <c r="X49"/>
  <c r="Y49"/>
  <c r="E44"/>
  <c r="Y44"/>
  <c r="E37"/>
  <c r="Y37"/>
  <c r="Y43"/>
  <c r="Y46"/>
  <c r="E45" i="4"/>
  <c r="Y45"/>
  <c r="M49"/>
  <c r="O49" s="1"/>
  <c r="R49"/>
  <c r="E37"/>
  <c r="Y37"/>
  <c r="X49"/>
  <c r="Y49"/>
  <c r="E44"/>
  <c r="Y44"/>
  <c r="Y47"/>
  <c r="E49" l="1"/>
</calcChain>
</file>

<file path=xl/sharedStrings.xml><?xml version="1.0" encoding="utf-8"?>
<sst xmlns="http://schemas.openxmlformats.org/spreadsheetml/2006/main" count="1054" uniqueCount="204">
  <si>
    <t xml:space="preserve">TOTAL </t>
  </si>
  <si>
    <t>%</t>
  </si>
  <si>
    <t>NON</t>
  </si>
  <si>
    <t xml:space="preserve">CHANGE IN </t>
  </si>
  <si>
    <t>ROOM NIGHTS</t>
  </si>
  <si>
    <t>AVERAGE</t>
  </si>
  <si>
    <t>AUGUST</t>
  </si>
  <si>
    <t>REGISTRATIONS</t>
  </si>
  <si>
    <t>CHANGE</t>
  </si>
  <si>
    <t>RESIDENTS</t>
  </si>
  <si>
    <t>OCCUPANCY</t>
  </si>
  <si>
    <t>OCCUPIED</t>
  </si>
  <si>
    <t>AVAILABLE</t>
  </si>
  <si>
    <t>GUEST</t>
  </si>
  <si>
    <t>LENGTH OF STAY</t>
  </si>
  <si>
    <t>2016/2015</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</si>
  <si>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</si>
  <si>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</si>
  <si>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</si>
  <si>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</si>
  <si>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</si>
  <si>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</si>
  <si>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</si>
  <si>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</si>
  <si>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</si>
  <si>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2015-REVISED</t>
  </si>
  <si>
    <t>ROOMS NIGHT</t>
  </si>
  <si>
    <t>AS OF</t>
  </si>
  <si>
    <t>AUGUST 2016</t>
  </si>
  <si>
    <t xml:space="preserve"> ALL HOTELS</t>
  </si>
  <si>
    <t xml:space="preserve">     METROPOLITAN TOTAL</t>
  </si>
  <si>
    <t xml:space="preserve">     NON-METRO AREA TOTAL</t>
  </si>
  <si>
    <t xml:space="preserve"> PARADORES</t>
  </si>
  <si>
    <t xml:space="preserve">     TOURIST HOTELS</t>
  </si>
  <si>
    <t xml:space="preserve">     COMMERCIAL HOTELS</t>
  </si>
  <si>
    <t>CALENDAR YEAR 2016</t>
  </si>
  <si>
    <t>(AS OF AUGUST)</t>
  </si>
  <si>
    <t>REGISTRATIONS AND OCCUPANCY RATE</t>
  </si>
  <si>
    <t>FOR THE MONTH OF AUGUST 2016</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</si>
  <si>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</si>
  <si>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</si>
  <si>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</si>
  <si>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</si>
  <si>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</si>
  <si>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</si>
  <si>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</si>
  <si>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</si>
  <si>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</si>
  <si>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</si>
  <si>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</si>
  <si>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</si>
  <si>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16/15</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</si>
  <si>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</si>
  <si>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</si>
  <si>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</si>
  <si>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</si>
  <si>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</si>
  <si>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</si>
  <si>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</si>
  <si>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</si>
  <si>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</si>
  <si>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</si>
  <si>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</si>
  <si>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</si>
  <si>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AUGUST 2016</t>
  </si>
  <si>
    <t>BY REGION AS OF AUGUST 2016</t>
  </si>
  <si>
    <t>1/ Metropolitan Region includes the following municipalities: Bayamón, Cataño, Guaynabo, San Juan and Carolina.</t>
  </si>
  <si>
    <t>2/ Includes Paradores.</t>
  </si>
  <si>
    <t>FISCAL YEAR 2016-2017</t>
  </si>
  <si>
    <t xml:space="preserve"> AS OF AUGUST 2016</t>
  </si>
  <si>
    <t>BY REGION - AUGUST 2016</t>
  </si>
  <si>
    <t>Classification by</t>
  </si>
  <si>
    <t>Average Room Rate $</t>
  </si>
  <si>
    <t>CHANGE %</t>
  </si>
  <si>
    <t>Number of Rooms</t>
  </si>
  <si>
    <t>August 2016</t>
  </si>
  <si>
    <t>August 2015</t>
  </si>
  <si>
    <t>Metropolitan</t>
  </si>
  <si>
    <t>Grand Total</t>
  </si>
  <si>
    <t>BY AREA - AUGUST 2016</t>
  </si>
  <si>
    <t>Area</t>
  </si>
  <si>
    <t>Metro</t>
  </si>
  <si>
    <t>Non Metro</t>
  </si>
  <si>
    <t>PARADORES - AUGUST 2016</t>
  </si>
  <si>
    <t>FISCAL YEAR 2016-2017 P</t>
  </si>
  <si>
    <t>Class By Num of Rooms</t>
  </si>
  <si>
    <t>2016 Jul</t>
  </si>
  <si>
    <t>2016 Aug</t>
  </si>
  <si>
    <t>2016 Sep</t>
  </si>
  <si>
    <t>2016 Oct</t>
  </si>
  <si>
    <t>2016 Nov</t>
  </si>
  <si>
    <t>2016 Dec</t>
  </si>
  <si>
    <t>2017 Jan</t>
  </si>
  <si>
    <t>2017 Feb</t>
  </si>
  <si>
    <t>2017 Mar</t>
  </si>
  <si>
    <t>2017 Apr</t>
  </si>
  <si>
    <t>2017 May</t>
  </si>
  <si>
    <t>2017 Jun</t>
  </si>
  <si>
    <t>ARR $</t>
  </si>
  <si>
    <t>FISCAL YEAR 2015-2016 R</t>
  </si>
  <si>
    <t>2015 Jul</t>
  </si>
  <si>
    <t>2015 Aug</t>
  </si>
  <si>
    <t>2015 Sep</t>
  </si>
  <si>
    <t>2015 Oct</t>
  </si>
  <si>
    <t>2015 Nov</t>
  </si>
  <si>
    <t>2015 Dec</t>
  </si>
  <si>
    <t>2016 Jan</t>
  </si>
  <si>
    <t>2016 Feb</t>
  </si>
  <si>
    <t>2016 Mar</t>
  </si>
  <si>
    <t>2016 Apr</t>
  </si>
  <si>
    <t>2016 May</t>
  </si>
  <si>
    <t>2016 Jun</t>
  </si>
  <si>
    <t>PERCENTAGE CHANGE:  FISCAL YEAR 2016-2017 vs 2015-2016</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</si>
  <si>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</si>
  <si>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</si>
  <si>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</si>
  <si>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</si>
  <si>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</si>
  <si>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</si>
  <si>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</si>
  <si>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</si>
  <si>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</si>
  <si>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</si>
  <si>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</si>
  <si>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</si>
  <si>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</si>
  <si>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</si>
  <si>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</si>
  <si>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</si>
  <si>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</si>
  <si>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</si>
  <si>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</si>
  <si>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</si>
  <si>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</si>
  <si>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</si>
  <si>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</si>
  <si>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</si>
  <si>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2016 P</t>
  </si>
  <si>
    <t>CALENDAR YEAR 2015 R</t>
  </si>
  <si>
    <t>2015 Jan</t>
  </si>
  <si>
    <t>2015 Feb</t>
  </si>
  <si>
    <t>2015 Mar</t>
  </si>
  <si>
    <t>2015 Apr</t>
  </si>
  <si>
    <t>2015 May</t>
  </si>
  <si>
    <t>2015 Jun</t>
  </si>
  <si>
    <t>PERCENTAGE CHANGE:  CALENDAR YEAR 2016 vs 2015</t>
  </si>
  <si>
    <t>ADR $</t>
  </si>
  <si>
    <t>Jul</t>
  </si>
  <si>
    <t>PRTC MONTHLY STATISTICS REPORT</t>
  </si>
  <si>
    <t>REGISTRATION AND OCCUPANCY SURVEY</t>
  </si>
  <si>
    <t>Occupancy %</t>
  </si>
  <si>
    <t>Total Registrations</t>
  </si>
  <si>
    <t>No-Residentes</t>
  </si>
  <si>
    <t>Residentes</t>
  </si>
  <si>
    <t>ADR</t>
  </si>
  <si>
    <t>RevPAR</t>
  </si>
  <si>
    <t>CALENDAR YEAR 2016 VS. 2015</t>
  </si>
  <si>
    <t>Rooms Occupied</t>
  </si>
  <si>
    <t>Rooms Available</t>
  </si>
  <si>
    <t>PRTC - Registration and Occupancy %/ Average Room Rate (ARR$) Report Surveys</t>
  </si>
  <si>
    <t xml:space="preserve">  by: Carlos Acobis </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</si>
  <si>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</si>
  <si>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</si>
  <si>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</si>
  <si>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</si>
  <si>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</si>
  <si>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</si>
  <si>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</si>
  <si>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</si>
  <si>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</si>
  <si>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</si>
  <si>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</si>
  <si>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</si>
  <si>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</si>
  <si>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</si>
  <si>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</si>
  <si>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</si>
  <si>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</si>
  <si>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</si>
  <si>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</si>
  <si>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</si>
  <si>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</si>
  <si>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</si>
  <si>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</si>
  <si>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</si>
  <si>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</si>
  <si>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</si>
  <si>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</si>
  <si>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</si>
  <si>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</si>
  <si>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</si>
  <si>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</si>
  <si>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</si>
  <si>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</si>
  <si>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</si>
  <si>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</si>
  <si>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</si>
  <si>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</si>
  <si>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</si>
  <si>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</si>
  <si>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25 de octubre de 2016</t>
  </si>
  <si>
    <t>FISCAL 2016-2017</t>
  </si>
  <si>
    <t>* Sample includes 106 endorsed hotels and paradors representing over 12,500 rooms and over 95% of endorsed universe.</t>
  </si>
  <si>
    <t>For the month of August 2016, the occupancy rate closed -2.8 points behind last year with 68.0%.  Total registrations for this period decreased -5.1% from 221,114 in 2015 to 209,798 in 2016.  Non-residents and Residents show reductions of 1.1% and 12.6% respectively.  Total room demand expose a -6.7% drop or 19,867 less rooms sold.  The Average Room Rate (ARR$) for the month turn out -4.2% lower with an average selling rate of $133.67 in 2016 vs. $139.54 in 2015.  As for Paradores, the occupancy rate for August 2016 reveal a -1.7 points contraction when compared with last year 2015, ending at 36.1%.  Total registrations for Paradores indicate a -14.5% decline or 1,359 fewer guests.  Calendar year to date 2016 finished off with -2.8 percentage points behind on its occupancy rate closing at 72.8%.  Total registrations ended with a 0.7% climb from 1,866,694 in 2015 to 1,878,961 in 2016.  Non-residents and Residents registrations exceeded by 0.3% and 1.4% respectively.  Room demand ended lower by -3.6%, meanwhile, room supply continues over 2015 by 0.1%.  The (ARR$) for calendar year to date 2016 shows a minimal change of -0.5, closing at $157.59 vs. $158.45.</t>
  </si>
</sst>
</file>

<file path=xl/styles.xml><?xml version="1.0" encoding="utf-8"?>
<styleSheet xmlns="http://schemas.openxmlformats.org/spreadsheetml/2006/main">
  <numFmts count="10">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 numFmtId="171" formatCode="&quot;$&quot;#,##0.00"/>
  </numFmts>
  <fonts count="77">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sz val="8"/>
      <color theme="1"/>
      <name val="Calibri"/>
      <family val="2"/>
      <scheme val="minor"/>
    </font>
    <font>
      <b/>
      <sz val="10"/>
      <color theme="7" tint="0.39997558519241921"/>
      <name val="Arial"/>
      <family val="2"/>
    </font>
    <font>
      <b/>
      <sz val="9"/>
      <color theme="1"/>
      <name val="Calibri"/>
      <family val="2"/>
      <scheme val="minor"/>
    </font>
    <font>
      <sz val="9"/>
      <name val="Arial Black"/>
      <family val="2"/>
    </font>
    <font>
      <sz val="9"/>
      <name val="Arial"/>
      <family val="2"/>
    </font>
    <font>
      <sz val="7"/>
      <name val="Arial Black"/>
      <family val="2"/>
    </font>
    <font>
      <sz val="10"/>
      <color theme="0"/>
      <name val="Arial"/>
      <family val="2"/>
    </font>
    <font>
      <sz val="10"/>
      <color rgb="FFFF000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60">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57">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3"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3"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3"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3"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2" fillId="0" borderId="56" xfId="1" applyFont="1" applyFill="1" applyBorder="1" applyAlignment="1">
      <alignment horizontal="center" wrapText="1"/>
    </xf>
    <xf numFmtId="168" fontId="12" fillId="0" borderId="50" xfId="1" applyNumberFormat="1" applyFont="1" applyFill="1" applyBorder="1" applyAlignment="1" applyProtection="1">
      <alignment horizontal="center"/>
    </xf>
    <xf numFmtId="164" fontId="12"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3" applyNumberFormat="1" applyFont="1"/>
    <xf numFmtId="0" fontId="25" fillId="0" borderId="0" xfId="0" applyFont="1" applyAlignment="1">
      <alignment horizontal="center"/>
    </xf>
    <xf numFmtId="0" fontId="26" fillId="0" borderId="0" xfId="0" applyFont="1" applyAlignment="1">
      <alignment horizontal="center"/>
    </xf>
    <xf numFmtId="0" fontId="27" fillId="0" borderId="0" xfId="0" applyFont="1"/>
    <xf numFmtId="0" fontId="28" fillId="0" borderId="0" xfId="0" applyFont="1" applyAlignment="1">
      <alignment horizontal="center"/>
    </xf>
    <xf numFmtId="0" fontId="28" fillId="0" borderId="0" xfId="0" applyFont="1" applyFill="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28" xfId="0" applyFont="1" applyFill="1" applyBorder="1" applyAlignment="1">
      <alignment horizontal="center"/>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2" xfId="0" applyFont="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0" borderId="35" xfId="0" applyFont="1" applyBorder="1" applyAlignment="1">
      <alignment horizontal="center" vertical="center"/>
    </xf>
    <xf numFmtId="0" fontId="30" fillId="0" borderId="61" xfId="0" applyFont="1" applyBorder="1" applyAlignment="1">
      <alignment horizontal="center" vertic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0" fontId="10" fillId="8" borderId="68" xfId="0" applyFont="1" applyFill="1" applyBorder="1" applyAlignment="1">
      <alignment horizontal="center"/>
    </xf>
    <xf numFmtId="0" fontId="10" fillId="8" borderId="69" xfId="0" applyFont="1" applyFill="1" applyBorder="1" applyAlignment="1">
      <alignment horizontal="center"/>
    </xf>
    <xf numFmtId="3" fontId="10" fillId="8" borderId="70" xfId="0" applyNumberFormat="1" applyFont="1" applyFill="1" applyBorder="1" applyAlignment="1">
      <alignment horizontal="center"/>
    </xf>
    <xf numFmtId="166" fontId="10" fillId="8" borderId="71" xfId="0" applyNumberFormat="1" applyFont="1" applyFill="1" applyBorder="1" applyAlignment="1">
      <alignment horizontal="center"/>
    </xf>
    <xf numFmtId="166" fontId="10" fillId="6" borderId="73" xfId="0" applyNumberFormat="1" applyFont="1" applyFill="1" applyBorder="1"/>
    <xf numFmtId="166" fontId="10" fillId="8" borderId="70" xfId="0" applyNumberFormat="1" applyFont="1" applyFill="1" applyBorder="1" applyAlignment="1">
      <alignment horizontal="center"/>
    </xf>
    <xf numFmtId="165" fontId="10" fillId="8" borderId="71" xfId="0" applyNumberFormat="1" applyFont="1" applyFill="1" applyBorder="1" applyAlignment="1">
      <alignment horizontal="center"/>
    </xf>
    <xf numFmtId="165" fontId="10" fillId="8" borderId="72" xfId="0" applyNumberFormat="1" applyFont="1" applyFill="1" applyBorder="1" applyAlignment="1">
      <alignment horizontal="center"/>
    </xf>
    <xf numFmtId="165" fontId="10"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0" fontId="10" fillId="9" borderId="68" xfId="0" applyFont="1" applyFill="1" applyBorder="1" applyAlignment="1">
      <alignment horizontal="center" vertical="center"/>
    </xf>
    <xf numFmtId="0" fontId="10" fillId="9" borderId="69" xfId="0" applyFont="1" applyFill="1" applyBorder="1" applyAlignment="1">
      <alignment horizontal="center" vertical="center"/>
    </xf>
    <xf numFmtId="3" fontId="10" fillId="9" borderId="70" xfId="0" applyNumberFormat="1" applyFont="1" applyFill="1" applyBorder="1" applyAlignment="1">
      <alignment horizontal="center"/>
    </xf>
    <xf numFmtId="166" fontId="10" fillId="9" borderId="71" xfId="0" applyNumberFormat="1" applyFont="1" applyFill="1" applyBorder="1" applyAlignment="1">
      <alignment horizontal="center"/>
    </xf>
    <xf numFmtId="166" fontId="10" fillId="6" borderId="74" xfId="0" applyNumberFormat="1" applyFont="1" applyFill="1" applyBorder="1"/>
    <xf numFmtId="166" fontId="10" fillId="9" borderId="70" xfId="0" applyNumberFormat="1" applyFont="1" applyFill="1" applyBorder="1" applyAlignment="1">
      <alignment horizontal="center"/>
    </xf>
    <xf numFmtId="165" fontId="10" fillId="9" borderId="71" xfId="0" applyNumberFormat="1" applyFont="1" applyFill="1" applyBorder="1" applyAlignment="1">
      <alignment horizontal="center"/>
    </xf>
    <xf numFmtId="165" fontId="10" fillId="9" borderId="72" xfId="0" applyNumberFormat="1" applyFont="1" applyFill="1" applyBorder="1" applyAlignment="1">
      <alignment horizontal="center"/>
    </xf>
    <xf numFmtId="165" fontId="10" fillId="9" borderId="69" xfId="0" applyNumberFormat="1" applyFont="1" applyFill="1" applyBorder="1" applyAlignment="1">
      <alignment horizontal="center"/>
    </xf>
    <xf numFmtId="0" fontId="31" fillId="0" borderId="0" xfId="0" applyFont="1" applyAlignment="1">
      <alignment horizontal="center"/>
    </xf>
    <xf numFmtId="0" fontId="28" fillId="0" borderId="0" xfId="0" applyFont="1" applyAlignment="1">
      <alignment horizont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0" fontId="30" fillId="0" borderId="75" xfId="0" applyFont="1" applyBorder="1" applyAlignment="1">
      <alignment horizontal="left"/>
    </xf>
    <xf numFmtId="0" fontId="30" fillId="0" borderId="76" xfId="0" applyFont="1" applyBorder="1" applyAlignment="1">
      <alignment horizontal="left"/>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0" fontId="30" fillId="0" borderId="61" xfId="0" applyFont="1" applyBorder="1" applyAlignment="1">
      <alignment horizontal="left"/>
    </xf>
    <xf numFmtId="0" fontId="30" fillId="0" borderId="62" xfId="0" applyFont="1" applyBorder="1" applyAlignment="1">
      <alignment horizontal="left"/>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6" borderId="74" xfId="0" applyNumberFormat="1" applyFont="1" applyFill="1" applyBorder="1" applyAlignment="1">
      <alignment horizontal="center"/>
    </xf>
    <xf numFmtId="170" fontId="10" fillId="8" borderId="70" xfId="0" applyNumberFormat="1" applyFont="1" applyFill="1" applyBorder="1" applyAlignment="1">
      <alignment horizontal="center"/>
    </xf>
    <xf numFmtId="170" fontId="10"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0" fontId="30" fillId="0" borderId="75" xfId="0" applyFont="1" applyFill="1" applyBorder="1" applyAlignment="1">
      <alignment horizontal="left"/>
    </xf>
    <xf numFmtId="0" fontId="30" fillId="0" borderId="76" xfId="0" applyFont="1" applyFill="1" applyBorder="1" applyAlignment="1">
      <alignment horizontal="left"/>
    </xf>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0" fontId="30" fillId="0" borderId="61" xfId="0" applyFont="1" applyFill="1" applyBorder="1" applyAlignment="1">
      <alignment horizontal="left"/>
    </xf>
    <xf numFmtId="0" fontId="30" fillId="0" borderId="62" xfId="0" applyFont="1" applyFill="1" applyBorder="1" applyAlignment="1">
      <alignment horizontal="left"/>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33" fillId="0" borderId="0" xfId="3" applyFont="1" applyAlignment="1">
      <alignment horizontal="center"/>
    </xf>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8" fillId="0" borderId="63" xfId="3" applyFont="1" applyBorder="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28" xfId="3" applyFont="1" applyFill="1" applyBorder="1" applyAlignment="1">
      <alignment horizontal="center"/>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2" xfId="3" applyFont="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0" borderId="35" xfId="3" applyFont="1" applyBorder="1" applyAlignment="1">
      <alignment horizontal="center" vertical="center"/>
    </xf>
    <xf numFmtId="0" fontId="30" fillId="0" borderId="61" xfId="3" applyFont="1" applyBorder="1" applyAlignment="1">
      <alignment horizontal="center" vertic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0" fontId="10" fillId="13" borderId="68" xfId="3" applyFont="1" applyFill="1" applyBorder="1" applyAlignment="1">
      <alignment horizontal="center"/>
    </xf>
    <xf numFmtId="0" fontId="10" fillId="13" borderId="69" xfId="3" applyFont="1" applyFill="1" applyBorder="1" applyAlignment="1">
      <alignment horizontal="center"/>
    </xf>
    <xf numFmtId="3" fontId="10" fillId="13" borderId="70" xfId="3" applyNumberFormat="1" applyFont="1" applyFill="1" applyBorder="1" applyAlignment="1">
      <alignment horizontal="center"/>
    </xf>
    <xf numFmtId="166" fontId="10" fillId="13" borderId="71" xfId="3" applyNumberFormat="1" applyFont="1" applyFill="1" applyBorder="1" applyAlignment="1">
      <alignment horizontal="center"/>
    </xf>
    <xf numFmtId="166" fontId="10" fillId="6" borderId="73" xfId="3" applyNumberFormat="1" applyFont="1" applyFill="1" applyBorder="1" applyAlignment="1">
      <alignment horizontal="center"/>
    </xf>
    <xf numFmtId="166" fontId="10" fillId="13" borderId="70" xfId="3" applyNumberFormat="1" applyFont="1" applyFill="1" applyBorder="1" applyAlignment="1">
      <alignment horizontal="center"/>
    </xf>
    <xf numFmtId="165" fontId="10" fillId="13" borderId="71" xfId="3" applyNumberFormat="1" applyFont="1" applyFill="1" applyBorder="1" applyAlignment="1">
      <alignment horizontal="center"/>
    </xf>
    <xf numFmtId="165" fontId="10" fillId="13" borderId="72" xfId="3" applyNumberFormat="1" applyFont="1" applyFill="1" applyBorder="1" applyAlignment="1">
      <alignment horizontal="center"/>
    </xf>
    <xf numFmtId="165" fontId="10"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0" fontId="10" fillId="9" borderId="68" xfId="3" applyFont="1" applyFill="1" applyBorder="1" applyAlignment="1">
      <alignment horizontal="center" vertical="center"/>
    </xf>
    <xf numFmtId="0" fontId="10" fillId="9" borderId="69" xfId="3" applyFont="1" applyFill="1" applyBorder="1" applyAlignment="1">
      <alignment horizontal="center" vertical="center"/>
    </xf>
    <xf numFmtId="3" fontId="10" fillId="9" borderId="70" xfId="3" applyNumberFormat="1" applyFont="1" applyFill="1" applyBorder="1" applyAlignment="1">
      <alignment horizontal="center"/>
    </xf>
    <xf numFmtId="166" fontId="10" fillId="9" borderId="71" xfId="3" applyNumberFormat="1" applyFont="1" applyFill="1" applyBorder="1" applyAlignment="1">
      <alignment horizontal="center"/>
    </xf>
    <xf numFmtId="166" fontId="10" fillId="6" borderId="74" xfId="3" applyNumberFormat="1" applyFont="1" applyFill="1" applyBorder="1" applyAlignment="1">
      <alignment horizontal="center"/>
    </xf>
    <xf numFmtId="166" fontId="10" fillId="9" borderId="70" xfId="3" applyNumberFormat="1" applyFont="1" applyFill="1" applyBorder="1" applyAlignment="1">
      <alignment horizontal="center"/>
    </xf>
    <xf numFmtId="165" fontId="10" fillId="9" borderId="71" xfId="3" applyNumberFormat="1" applyFont="1" applyFill="1" applyBorder="1" applyAlignment="1">
      <alignment horizontal="center"/>
    </xf>
    <xf numFmtId="165" fontId="10" fillId="9" borderId="72" xfId="3" applyNumberFormat="1" applyFont="1" applyFill="1" applyBorder="1" applyAlignment="1">
      <alignment horizontal="center"/>
    </xf>
    <xf numFmtId="165" fontId="10" fillId="9" borderId="69" xfId="3" applyNumberFormat="1" applyFont="1" applyFill="1" applyBorder="1" applyAlignment="1">
      <alignment horizontal="center"/>
    </xf>
    <xf numFmtId="0" fontId="31" fillId="0" borderId="0" xfId="3" applyFont="1" applyAlignment="1">
      <alignment horizontal="center"/>
    </xf>
    <xf numFmtId="0" fontId="28" fillId="0" borderId="0" xfId="3" applyFont="1" applyAlignment="1">
      <alignment horizont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0" fontId="30" fillId="0" borderId="75" xfId="3" applyFont="1" applyBorder="1" applyAlignment="1">
      <alignment horizontal="left"/>
    </xf>
    <xf numFmtId="0" fontId="30" fillId="0" borderId="76" xfId="3" applyFont="1" applyBorder="1" applyAlignment="1">
      <alignment horizontal="left"/>
    </xf>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0" fontId="30" fillId="0" borderId="61" xfId="3" applyFont="1" applyBorder="1" applyAlignment="1">
      <alignment horizontal="left"/>
    </xf>
    <xf numFmtId="0" fontId="30" fillId="0" borderId="62" xfId="3" applyFont="1" applyBorder="1" applyAlignment="1">
      <alignment horizontal="left"/>
    </xf>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0" fillId="13" borderId="70" xfId="3" applyNumberFormat="1" applyFont="1" applyFill="1" applyBorder="1"/>
    <xf numFmtId="166" fontId="10" fillId="6" borderId="74" xfId="3" applyNumberFormat="1" applyFont="1" applyFill="1" applyBorder="1"/>
    <xf numFmtId="166" fontId="10" fillId="13" borderId="70" xfId="3" applyNumberFormat="1" applyFont="1" applyFill="1" applyBorder="1"/>
    <xf numFmtId="170" fontId="10" fillId="13" borderId="70" xfId="3" applyNumberFormat="1" applyFont="1" applyFill="1" applyBorder="1"/>
    <xf numFmtId="170" fontId="10"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3" fillId="0" borderId="0" xfId="3" applyFill="1" applyBorder="1"/>
    <xf numFmtId="0" fontId="30" fillId="0" borderId="75" xfId="3" applyFont="1" applyFill="1" applyBorder="1" applyAlignment="1">
      <alignment horizontal="left"/>
    </xf>
    <xf numFmtId="0" fontId="30" fillId="0" borderId="76" xfId="3" applyFont="1" applyFill="1" applyBorder="1" applyAlignment="1">
      <alignment horizontal="left"/>
    </xf>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0" fontId="30" fillId="0" borderId="61" xfId="3" applyFont="1" applyFill="1" applyBorder="1" applyAlignment="1">
      <alignment horizontal="left"/>
    </xf>
    <xf numFmtId="0" fontId="30" fillId="0" borderId="62" xfId="3" applyFont="1" applyFill="1" applyBorder="1" applyAlignment="1">
      <alignment horizontal="left"/>
    </xf>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0" fontId="10" fillId="15" borderId="68" xfId="3" applyFont="1" applyFill="1" applyBorder="1" applyAlignment="1">
      <alignment horizontal="center"/>
    </xf>
    <xf numFmtId="0" fontId="10" fillId="15" borderId="69" xfId="3" applyFont="1" applyFill="1" applyBorder="1" applyAlignment="1">
      <alignment horizontal="center"/>
    </xf>
    <xf numFmtId="3" fontId="10" fillId="15" borderId="70" xfId="3" applyNumberFormat="1" applyFont="1" applyFill="1" applyBorder="1" applyAlignment="1">
      <alignment horizontal="center"/>
    </xf>
    <xf numFmtId="166" fontId="10" fillId="15" borderId="71" xfId="3" applyNumberFormat="1" applyFont="1" applyFill="1" applyBorder="1" applyAlignment="1">
      <alignment horizontal="center"/>
    </xf>
    <xf numFmtId="166" fontId="10" fillId="15" borderId="70" xfId="3" applyNumberFormat="1" applyFont="1" applyFill="1" applyBorder="1" applyAlignment="1">
      <alignment horizontal="center"/>
    </xf>
    <xf numFmtId="165" fontId="10" fillId="15" borderId="71" xfId="3" applyNumberFormat="1" applyFont="1" applyFill="1" applyBorder="1" applyAlignment="1">
      <alignment horizontal="center"/>
    </xf>
    <xf numFmtId="165" fontId="10" fillId="15" borderId="70" xfId="3" applyNumberFormat="1" applyFont="1" applyFill="1" applyBorder="1" applyAlignment="1">
      <alignment horizontal="center"/>
    </xf>
    <xf numFmtId="165" fontId="10"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0" fillId="9" borderId="70" xfId="3" applyNumberFormat="1" applyFont="1" applyFill="1" applyBorder="1" applyAlignment="1">
      <alignment horizontal="center"/>
    </xf>
    <xf numFmtId="0" fontId="13"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0" fillId="15" borderId="70" xfId="3" applyNumberFormat="1" applyFont="1" applyFill="1" applyBorder="1" applyAlignment="1">
      <alignment horizontal="center"/>
    </xf>
    <xf numFmtId="170" fontId="10" fillId="15" borderId="69" xfId="3" applyNumberFormat="1" applyFont="1" applyFill="1" applyBorder="1" applyAlignment="1">
      <alignment horizontal="center"/>
    </xf>
    <xf numFmtId="3" fontId="13"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60" xfId="0" applyNumberFormat="1" applyFont="1" applyFill="1" applyBorder="1" applyAlignment="1">
      <alignment horizontal="center" vertical="center" wrapText="1"/>
    </xf>
    <xf numFmtId="0" fontId="36" fillId="2" borderId="28" xfId="0" applyFont="1" applyFill="1" applyBorder="1" applyAlignment="1">
      <alignment horizontal="center" wrapText="1"/>
    </xf>
    <xf numFmtId="49" fontId="36" fillId="2" borderId="88"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36" fillId="2" borderId="90" xfId="0" applyNumberFormat="1" applyFont="1" applyFill="1" applyBorder="1" applyAlignment="1">
      <alignment horizontal="center" vertical="center" wrapText="1"/>
    </xf>
    <xf numFmtId="49" fontId="10" fillId="0" borderId="0" xfId="0" applyNumberFormat="1" applyFont="1"/>
    <xf numFmtId="0" fontId="37" fillId="17" borderId="91" xfId="0" applyFont="1" applyFill="1" applyBorder="1" applyAlignment="1">
      <alignment horizontal="left" vertical="center" wrapText="1"/>
    </xf>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7" fillId="17" borderId="94" xfId="0" applyFont="1" applyFill="1" applyBorder="1" applyAlignment="1">
      <alignment horizontal="left" vertical="center" wrapText="1"/>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7" xfId="0" applyFont="1" applyFill="1" applyBorder="1" applyAlignment="1">
      <alignment horizontal="left" vertical="center" wrapText="1"/>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7" fillId="17" borderId="87" xfId="0" applyFont="1" applyFill="1" applyBorder="1" applyAlignment="1">
      <alignment horizontal="left" vertical="center" wrapText="1"/>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89" xfId="0" applyFont="1" applyFill="1" applyBorder="1" applyAlignment="1">
      <alignment horizontal="left" vertical="center" wrapText="1"/>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0" fontId="37" fillId="17" borderId="35" xfId="0" applyFont="1" applyFill="1" applyBorder="1" applyAlignment="1">
      <alignment horizontal="left" vertical="center" wrapText="1"/>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5" fillId="16" borderId="0" xfId="0" applyFont="1" applyFill="1" applyAlignment="1">
      <alignment horizontal="center"/>
    </xf>
    <xf numFmtId="0" fontId="36" fillId="2" borderId="87" xfId="0" applyFont="1" applyFill="1" applyBorder="1" applyAlignment="1">
      <alignment horizontal="center" vertical="center" wrapText="1"/>
    </xf>
    <xf numFmtId="0" fontId="36" fillId="2" borderId="60" xfId="0" applyFont="1" applyFill="1" applyBorder="1" applyAlignment="1">
      <alignment horizontal="center" wrapText="1"/>
    </xf>
    <xf numFmtId="0" fontId="36" fillId="2" borderId="88" xfId="0" applyFont="1" applyFill="1" applyBorder="1" applyAlignment="1">
      <alignment horizontal="center" vertical="center"/>
    </xf>
    <xf numFmtId="0" fontId="36" fillId="2" borderId="89" xfId="0" applyFont="1" applyFill="1" applyBorder="1" applyAlignment="1">
      <alignment horizontal="center" vertical="center" wrapText="1"/>
    </xf>
    <xf numFmtId="0" fontId="36" fillId="2" borderId="73" xfId="0" applyFont="1" applyFill="1" applyBorder="1" applyAlignment="1">
      <alignment horizontal="center" wrapText="1"/>
    </xf>
    <xf numFmtId="0" fontId="36" fillId="2" borderId="90" xfId="0" applyFont="1" applyFill="1" applyBorder="1" applyAlignment="1">
      <alignment horizontal="center" vertical="center"/>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60" xfId="3" applyFont="1" applyFill="1" applyBorder="1" applyAlignment="1">
      <alignment horizont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89" xfId="3" applyFont="1" applyFill="1" applyBorder="1" applyAlignment="1">
      <alignment horizontal="center" vertical="center" wrapText="1"/>
    </xf>
    <xf numFmtId="0" fontId="36" fillId="2" borderId="73" xfId="3" applyFont="1" applyFill="1" applyBorder="1" applyAlignment="1">
      <alignment horizontal="center" wrapText="1"/>
    </xf>
    <xf numFmtId="0" fontId="36" fillId="2" borderId="90" xfId="3" applyFont="1" applyFill="1" applyBorder="1" applyAlignment="1">
      <alignment horizontal="center" vertical="center"/>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2" fillId="16" borderId="0" xfId="3" applyFont="1" applyFill="1"/>
    <xf numFmtId="0" fontId="38" fillId="19" borderId="32"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09" xfId="3" applyFont="1" applyFill="1" applyBorder="1" applyAlignment="1">
      <alignment horizontal="left" vertical="center" wrapText="1"/>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0"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2" xfId="3" applyFont="1" applyFill="1" applyBorder="1" applyAlignment="1">
      <alignment horizontal="center" vertical="center" wrapText="1"/>
    </xf>
    <xf numFmtId="0" fontId="38" fillId="22" borderId="28" xfId="3" applyFont="1" applyFill="1" applyBorder="1" applyAlignment="1">
      <alignment horizontal="center" vertical="center" wrapText="1"/>
    </xf>
    <xf numFmtId="0" fontId="38" fillId="22" borderId="31" xfId="3" applyFont="1" applyFill="1" applyBorder="1" applyAlignment="1">
      <alignment horizontal="center" wrapText="1"/>
    </xf>
    <xf numFmtId="0" fontId="38" fillId="22" borderId="61"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38" fillId="22" borderId="62" xfId="3" applyFont="1" applyFill="1" applyBorder="1" applyAlignment="1">
      <alignment horizontal="center" wrapText="1"/>
    </xf>
    <xf numFmtId="0" fontId="40" fillId="2" borderId="106" xfId="3" applyFont="1" applyFill="1" applyBorder="1" applyAlignment="1">
      <alignment horizontal="left" vertic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09" xfId="3" applyFont="1" applyFill="1" applyBorder="1" applyAlignment="1">
      <alignment horizontal="left" vertical="center" wrapText="1"/>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39" fillId="2" borderId="68"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3" fillId="0" borderId="0" xfId="3" applyFont="1"/>
    <xf numFmtId="0" fontId="45" fillId="23" borderId="118" xfId="3" applyFont="1" applyFill="1" applyBorder="1" applyAlignment="1">
      <alignment horizontal="left" vertical="center" wrapText="1"/>
    </xf>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0" fontId="45" fillId="23" borderId="123" xfId="3" applyFont="1" applyFill="1" applyBorder="1" applyAlignment="1">
      <alignment horizontal="left" vertical="center" wrapText="1"/>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3" fillId="0" borderId="0" xfId="3" applyAlignment="1">
      <alignment horizontal="right"/>
    </xf>
    <xf numFmtId="0" fontId="36" fillId="2" borderId="124" xfId="3" applyFont="1" applyFill="1" applyBorder="1" applyAlignment="1">
      <alignment horizontal="left" vertical="center"/>
    </xf>
    <xf numFmtId="8" fontId="42" fillId="10" borderId="117" xfId="3" applyNumberFormat="1" applyFont="1" applyFill="1" applyBorder="1" applyAlignment="1">
      <alignment horizontal="center" vertical="center"/>
    </xf>
    <xf numFmtId="0" fontId="39" fillId="2" borderId="0" xfId="3" applyFont="1" applyFill="1" applyAlignment="1">
      <alignment horizont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0" fontId="39" fillId="2" borderId="124" xfId="3" applyFont="1" applyFill="1" applyBorder="1" applyAlignment="1">
      <alignment horizont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8" xfId="3" applyNumberFormat="1" applyFont="1" applyFill="1" applyBorder="1" applyAlignment="1">
      <alignment horizontal="left"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1"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1"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5" fillId="23" borderId="123" xfId="3" applyNumberFormat="1" applyFont="1" applyFill="1" applyBorder="1" applyAlignment="1">
      <alignment horizontal="left" vertical="center" wrapText="1"/>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17" xfId="3" applyNumberFormat="1" applyFont="1" applyFill="1" applyBorder="1" applyAlignment="1">
      <alignment horizontal="center" vertical="center"/>
    </xf>
    <xf numFmtId="0" fontId="39" fillId="2" borderId="124" xfId="3" applyFont="1" applyFill="1" applyBorder="1" applyAlignment="1">
      <alignment horizontal="center" vertical="center"/>
    </xf>
    <xf numFmtId="0" fontId="40" fillId="2" borderId="129" xfId="3" applyFont="1" applyFill="1" applyBorder="1" applyAlignment="1">
      <alignment horizontal="left" vertical="center" wrapText="1"/>
    </xf>
    <xf numFmtId="0" fontId="40" fillId="2" borderId="130"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1" xfId="3" applyFont="1" applyFill="1" applyBorder="1" applyAlignment="1">
      <alignment horizontal="left" vertical="center" wrapText="1"/>
    </xf>
    <xf numFmtId="0" fontId="40" fillId="2" borderId="132" xfId="3" applyFont="1" applyFill="1" applyBorder="1" applyAlignment="1">
      <alignment horizontal="left" vertical="center" wrapText="1"/>
    </xf>
    <xf numFmtId="8" fontId="41" fillId="16" borderId="132" xfId="3" applyNumberFormat="1" applyFont="1" applyFill="1" applyBorder="1" applyAlignment="1">
      <alignment horizontal="center" vertical="center"/>
    </xf>
    <xf numFmtId="8" fontId="41" fillId="16" borderId="132" xfId="3" applyNumberFormat="1" applyFont="1" applyFill="1" applyBorder="1" applyAlignment="1">
      <alignment horizontal="right" vertical="center"/>
    </xf>
    <xf numFmtId="8" fontId="41" fillId="9" borderId="133" xfId="3" applyNumberFormat="1" applyFont="1" applyFill="1" applyBorder="1" applyAlignment="1">
      <alignment horizontal="center" vertical="center"/>
    </xf>
    <xf numFmtId="0" fontId="40" fillId="2" borderId="132" xfId="3" applyFont="1" applyFill="1" applyBorder="1" applyAlignment="1">
      <alignment horizontal="left" vertical="center"/>
    </xf>
    <xf numFmtId="8" fontId="42" fillId="10" borderId="132" xfId="3" applyNumberFormat="1" applyFont="1" applyFill="1" applyBorder="1" applyAlignment="1">
      <alignment horizontal="center" vertical="center"/>
    </xf>
    <xf numFmtId="8" fontId="42" fillId="10" borderId="132" xfId="3" applyNumberFormat="1" applyFont="1" applyFill="1" applyBorder="1" applyAlignment="1">
      <alignment horizontal="right" vertical="center"/>
    </xf>
    <xf numFmtId="8" fontId="42" fillId="10" borderId="133" xfId="3" applyNumberFormat="1" applyFont="1" applyFill="1" applyBorder="1" applyAlignment="1">
      <alignment horizontal="center" vertical="center"/>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2" xfId="3" applyNumberFormat="1" applyFont="1" applyFill="1" applyBorder="1" applyAlignment="1">
      <alignment horizontal="center" vertical="center"/>
    </xf>
    <xf numFmtId="166" fontId="38" fillId="9" borderId="133" xfId="3" applyNumberFormat="1" applyFont="1" applyFill="1" applyBorder="1" applyAlignment="1">
      <alignment horizontal="center" vertical="center"/>
    </xf>
    <xf numFmtId="166" fontId="38" fillId="0" borderId="132" xfId="3" applyNumberFormat="1" applyFont="1" applyFill="1" applyBorder="1" applyAlignment="1">
      <alignment horizontal="center" vertical="center"/>
    </xf>
    <xf numFmtId="166" fontId="37" fillId="10" borderId="132" xfId="3" applyNumberFormat="1" applyFont="1" applyFill="1" applyBorder="1" applyAlignment="1">
      <alignment horizontal="center" vertical="center"/>
    </xf>
    <xf numFmtId="166" fontId="37" fillId="10" borderId="133" xfId="3" applyNumberFormat="1" applyFont="1" applyFill="1" applyBorder="1" applyAlignment="1">
      <alignment horizontal="center" vertical="center"/>
    </xf>
    <xf numFmtId="166" fontId="41" fillId="16" borderId="132" xfId="3" applyNumberFormat="1" applyFont="1" applyFill="1" applyBorder="1" applyAlignment="1">
      <alignment horizontal="center" vertical="center"/>
    </xf>
    <xf numFmtId="166" fontId="41" fillId="9" borderId="133" xfId="3" applyNumberFormat="1" applyFont="1" applyFill="1" applyBorder="1" applyAlignment="1">
      <alignment horizontal="center" vertical="center"/>
    </xf>
    <xf numFmtId="0" fontId="40" fillId="2" borderId="134" xfId="3" applyFont="1" applyFill="1" applyBorder="1" applyAlignment="1">
      <alignment horizontal="left" vertical="center" wrapText="1"/>
    </xf>
    <xf numFmtId="0" fontId="40" fillId="2" borderId="135" xfId="3" applyFont="1" applyFill="1" applyBorder="1" applyAlignment="1">
      <alignment horizontal="left" vertical="center" wrapText="1"/>
    </xf>
    <xf numFmtId="0" fontId="40" fillId="2" borderId="135" xfId="3" applyFont="1" applyFill="1" applyBorder="1" applyAlignment="1">
      <alignment horizontal="left" vertical="center"/>
    </xf>
    <xf numFmtId="166" fontId="42" fillId="10" borderId="132" xfId="3" applyNumberFormat="1" applyFont="1" applyFill="1" applyBorder="1" applyAlignment="1">
      <alignment horizontal="center" vertical="center"/>
    </xf>
    <xf numFmtId="166" fontId="42" fillId="10" borderId="133" xfId="3" applyNumberFormat="1" applyFont="1" applyFill="1" applyBorder="1" applyAlignment="1">
      <alignment horizontal="center" vertical="center"/>
    </xf>
    <xf numFmtId="0" fontId="36" fillId="2" borderId="136" xfId="3" applyFont="1" applyFill="1" applyBorder="1" applyAlignment="1">
      <alignment horizontal="left" vertical="center"/>
    </xf>
    <xf numFmtId="0" fontId="36" fillId="2" borderId="137" xfId="3" applyFont="1" applyFill="1" applyBorder="1" applyAlignment="1">
      <alignment horizontal="left"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17" xfId="3" applyNumberFormat="1" applyFont="1" applyFill="1" applyBorder="1" applyAlignment="1">
      <alignment horizontal="center" vertical="center"/>
    </xf>
    <xf numFmtId="0" fontId="44" fillId="19" borderId="124" xfId="3" applyFont="1" applyFill="1" applyBorder="1" applyAlignment="1">
      <alignment horizontal="center" vertical="center" wrapText="1"/>
    </xf>
    <xf numFmtId="0" fontId="44" fillId="19" borderId="125" xfId="3" applyFont="1" applyFill="1" applyBorder="1" applyAlignment="1">
      <alignment horizontal="center" vertical="center" wrapText="1"/>
    </xf>
    <xf numFmtId="0" fontId="44" fillId="19" borderId="127" xfId="3" applyFont="1" applyFill="1" applyBorder="1" applyAlignment="1">
      <alignment horizontal="center" vertical="center" wrapText="1"/>
    </xf>
    <xf numFmtId="0" fontId="36" fillId="2" borderId="138" xfId="3" applyFont="1" applyFill="1" applyBorder="1" applyAlignment="1">
      <alignment horizontal="left" vertical="center"/>
    </xf>
    <xf numFmtId="8" fontId="42" fillId="10" borderId="127" xfId="3" applyNumberFormat="1" applyFont="1" applyFill="1" applyBorder="1" applyAlignment="1">
      <alignment horizontal="center" vertical="center"/>
    </xf>
    <xf numFmtId="0" fontId="46" fillId="19" borderId="138" xfId="3" applyFont="1" applyFill="1" applyBorder="1" applyAlignment="1">
      <alignment horizontal="center" vertical="center" wrapText="1"/>
    </xf>
    <xf numFmtId="0" fontId="46" fillId="19" borderId="139" xfId="3" applyFont="1" applyFill="1" applyBorder="1" applyAlignment="1">
      <alignment horizontal="center" vertical="center" wrapText="1"/>
    </xf>
    <xf numFmtId="0" fontId="46" fillId="19" borderId="140" xfId="3" applyFont="1" applyFill="1" applyBorder="1" applyAlignment="1">
      <alignment horizontal="center" vertical="center" wrapText="1"/>
    </xf>
    <xf numFmtId="0" fontId="46" fillId="19" borderId="141" xfId="3" applyFont="1" applyFill="1" applyBorder="1" applyAlignment="1">
      <alignment horizontal="center" vertical="center" wrapText="1"/>
    </xf>
    <xf numFmtId="0" fontId="39" fillId="2" borderId="138" xfId="3" applyFont="1" applyFill="1" applyBorder="1" applyAlignment="1">
      <alignment horizontal="center"/>
    </xf>
    <xf numFmtId="49" fontId="46" fillId="19" borderId="139" xfId="3" applyNumberFormat="1" applyFont="1" applyFill="1" applyBorder="1" applyAlignment="1">
      <alignment horizontal="center" vertical="center" wrapText="1"/>
    </xf>
    <xf numFmtId="49" fontId="46" fillId="19" borderId="141" xfId="3" applyNumberFormat="1" applyFont="1" applyFill="1" applyBorder="1" applyAlignment="1">
      <alignment horizontal="center" vertical="center" wrapText="1"/>
    </xf>
    <xf numFmtId="166" fontId="42" fillId="10" borderId="127" xfId="3" applyNumberFormat="1" applyFont="1" applyFill="1" applyBorder="1" applyAlignment="1">
      <alignment horizontal="center" vertical="center"/>
    </xf>
    <xf numFmtId="0" fontId="13" fillId="17" borderId="142" xfId="4" applyFill="1" applyBorder="1" applyAlignment="1"/>
    <xf numFmtId="0" fontId="13" fillId="17" borderId="143" xfId="4" applyFill="1" applyBorder="1"/>
    <xf numFmtId="0" fontId="47" fillId="17" borderId="143" xfId="4" applyFont="1" applyFill="1" applyBorder="1"/>
    <xf numFmtId="0" fontId="13" fillId="17" borderId="144" xfId="4" applyFill="1" applyBorder="1"/>
    <xf numFmtId="0" fontId="13" fillId="0" borderId="0" xfId="4"/>
    <xf numFmtId="0" fontId="13" fillId="17" borderId="145" xfId="4" applyFill="1" applyBorder="1" applyAlignment="1"/>
    <xf numFmtId="0" fontId="48" fillId="17" borderId="0" xfId="4" applyFont="1" applyFill="1" applyBorder="1" applyAlignment="1">
      <alignment horizontal="center" vertical="center"/>
    </xf>
    <xf numFmtId="0" fontId="48" fillId="17" borderId="0" xfId="4" applyFont="1" applyFill="1" applyBorder="1" applyAlignment="1">
      <alignment horizontal="center" vertical="center"/>
    </xf>
    <xf numFmtId="0" fontId="13" fillId="17" borderId="0" xfId="4" applyFill="1" applyBorder="1" applyAlignment="1">
      <alignment horizontal="center" vertical="center"/>
    </xf>
    <xf numFmtId="0" fontId="13" fillId="17" borderId="0" xfId="4" applyFill="1" applyBorder="1"/>
    <xf numFmtId="0" fontId="13" fillId="17" borderId="146" xfId="4" applyFill="1" applyBorder="1"/>
    <xf numFmtId="0" fontId="49" fillId="0" borderId="0" xfId="4" applyFont="1"/>
    <xf numFmtId="49" fontId="50" fillId="17" borderId="0" xfId="4" applyNumberFormat="1" applyFont="1" applyFill="1" applyBorder="1" applyAlignment="1">
      <alignment horizontal="center" vertical="center"/>
    </xf>
    <xf numFmtId="0" fontId="51" fillId="17" borderId="0" xfId="4" applyFont="1" applyFill="1" applyBorder="1"/>
    <xf numFmtId="0" fontId="51" fillId="17" borderId="0" xfId="4" applyFont="1" applyFill="1" applyBorder="1" applyAlignment="1">
      <alignment horizontal="center" vertical="center"/>
    </xf>
    <xf numFmtId="0" fontId="13" fillId="17" borderId="0" xfId="4" applyFill="1" applyBorder="1" applyAlignment="1">
      <alignment horizontal="center" vertical="center" wrapText="1"/>
    </xf>
    <xf numFmtId="17" fontId="2" fillId="17" borderId="0" xfId="5" applyNumberFormat="1" applyFont="1" applyFill="1" applyBorder="1" applyAlignment="1">
      <alignment horizontal="center" vertical="center" wrapText="1"/>
    </xf>
    <xf numFmtId="1" fontId="2" fillId="17" borderId="138" xfId="5" applyNumberFormat="1" applyFont="1" applyFill="1" applyBorder="1" applyAlignment="1">
      <alignment horizontal="center" vertical="center" wrapText="1"/>
    </xf>
    <xf numFmtId="1" fontId="2" fillId="17" borderId="127" xfId="4" applyNumberFormat="1" applyFont="1" applyFill="1" applyBorder="1" applyAlignment="1">
      <alignment horizontal="center" vertical="center" wrapText="1"/>
    </xf>
    <xf numFmtId="0" fontId="2" fillId="17" borderId="69" xfId="4" applyFont="1" applyFill="1" applyBorder="1" applyAlignment="1">
      <alignment horizontal="center" vertical="center" wrapText="1"/>
    </xf>
    <xf numFmtId="17" fontId="2" fillId="17" borderId="146"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13" fillId="17" borderId="0" xfId="6" applyNumberFormat="1" applyFont="1" applyFill="1" applyBorder="1" applyAlignment="1">
      <alignment horizontal="center" vertical="center" wrapText="1"/>
    </xf>
    <xf numFmtId="0" fontId="52" fillId="17" borderId="127" xfId="4" applyFont="1" applyFill="1" applyBorder="1" applyAlignment="1">
      <alignment horizontal="center" vertical="center" wrapText="1"/>
    </xf>
    <xf numFmtId="166" fontId="53" fillId="17" borderId="70" xfId="6" applyNumberFormat="1" applyFont="1" applyFill="1" applyBorder="1" applyAlignment="1">
      <alignment horizontal="center" vertical="center" wrapText="1"/>
    </xf>
    <xf numFmtId="166" fontId="32" fillId="17" borderId="127" xfId="6" applyNumberFormat="1" applyFont="1" applyFill="1" applyBorder="1" applyAlignment="1">
      <alignment horizontal="center" vertical="center" wrapText="1"/>
    </xf>
    <xf numFmtId="165" fontId="54" fillId="17" borderId="69" xfId="6" applyNumberFormat="1" applyFont="1" applyFill="1" applyBorder="1" applyAlignment="1">
      <alignment horizontal="center" vertical="center" wrapText="1"/>
    </xf>
    <xf numFmtId="10" fontId="13" fillId="17" borderId="146"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52" fillId="17" borderId="28" xfId="4" applyFont="1" applyFill="1" applyBorder="1" applyAlignment="1">
      <alignment horizontal="center" vertical="center" wrapText="1"/>
    </xf>
    <xf numFmtId="166" fontId="53" fillId="17" borderId="28" xfId="6" applyNumberFormat="1" applyFont="1" applyFill="1" applyBorder="1" applyAlignment="1">
      <alignment horizontal="center" vertical="center" wrapText="1"/>
    </xf>
    <xf numFmtId="166" fontId="32" fillId="17" borderId="28" xfId="6" applyNumberFormat="1" applyFont="1" applyFill="1" applyBorder="1" applyAlignment="1">
      <alignment horizontal="center" vertical="center" wrapText="1"/>
    </xf>
    <xf numFmtId="165" fontId="54" fillId="17" borderId="28" xfId="6"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13" fillId="17" borderId="0" xfId="4" applyNumberFormat="1" applyFill="1" applyBorder="1" applyAlignment="1">
      <alignment horizontal="center" vertical="center" wrapText="1"/>
    </xf>
    <xf numFmtId="0" fontId="2" fillId="17" borderId="127"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166" fontId="2" fillId="17" borderId="62" xfId="6" applyNumberFormat="1" applyFont="1" applyFill="1" applyBorder="1" applyAlignment="1" applyProtection="1">
      <alignment horizontal="center" vertical="center" wrapText="1"/>
    </xf>
    <xf numFmtId="8" fontId="13" fillId="17" borderId="146"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0" fontId="2" fillId="17" borderId="73" xfId="4" applyFont="1" applyFill="1" applyBorder="1" applyAlignment="1">
      <alignment horizontal="center" vertical="center" wrapText="1"/>
    </xf>
    <xf numFmtId="38" fontId="32" fillId="17" borderId="127" xfId="4" applyNumberFormat="1" applyFont="1" applyFill="1" applyBorder="1" applyAlignment="1">
      <alignment horizontal="center" vertical="center" wrapText="1"/>
    </xf>
    <xf numFmtId="166" fontId="2" fillId="17" borderId="127" xfId="6" applyNumberFormat="1" applyFont="1" applyFill="1" applyBorder="1" applyAlignment="1" applyProtection="1">
      <alignment horizontal="center" vertical="center" wrapText="1"/>
    </xf>
    <xf numFmtId="38" fontId="32" fillId="17" borderId="0" xfId="4" applyNumberFormat="1" applyFont="1" applyFill="1" applyBorder="1" applyAlignment="1">
      <alignment horizontal="center" vertical="center" wrapText="1"/>
    </xf>
    <xf numFmtId="166" fontId="2" fillId="17" borderId="0" xfId="6" applyNumberFormat="1" applyFont="1" applyFill="1" applyBorder="1" applyAlignment="1" applyProtection="1">
      <alignment horizontal="center" vertical="center" wrapText="1"/>
    </xf>
    <xf numFmtId="171" fontId="32" fillId="17" borderId="63" xfId="4" applyNumberFormat="1" applyFont="1" applyFill="1" applyBorder="1" applyAlignment="1">
      <alignment horizontal="center" vertical="center" wrapText="1"/>
    </xf>
    <xf numFmtId="171" fontId="32" fillId="17" borderId="73" xfId="4" applyNumberFormat="1" applyFont="1" applyFill="1" applyBorder="1" applyAlignment="1">
      <alignment horizontal="center" vertical="center" wrapText="1"/>
    </xf>
    <xf numFmtId="8" fontId="32" fillId="17" borderId="127" xfId="4" applyNumberFormat="1" applyFont="1" applyFill="1" applyBorder="1" applyAlignment="1">
      <alignment horizontal="center" vertical="center" wrapText="1"/>
    </xf>
    <xf numFmtId="49" fontId="53" fillId="17" borderId="63" xfId="4" applyNumberFormat="1" applyFont="1" applyFill="1" applyBorder="1" applyAlignment="1">
      <alignment horizontal="center" vertical="center" wrapText="1"/>
    </xf>
    <xf numFmtId="49" fontId="49" fillId="0" borderId="63" xfId="4" applyNumberFormat="1" applyFont="1" applyBorder="1" applyAlignment="1">
      <alignment horizontal="center" vertical="center" wrapText="1"/>
    </xf>
    <xf numFmtId="0" fontId="13" fillId="17" borderId="0" xfId="4" applyFill="1" applyBorder="1" applyAlignment="1"/>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6" applyNumberFormat="1" applyFont="1" applyFill="1" applyBorder="1" applyAlignment="1" applyProtection="1">
      <alignment horizontal="center" vertical="center" wrapText="1"/>
    </xf>
    <xf numFmtId="8" fontId="49" fillId="0" borderId="0" xfId="4" applyNumberFormat="1" applyFont="1"/>
    <xf numFmtId="166" fontId="32" fillId="17" borderId="0" xfId="4" applyNumberFormat="1" applyFont="1" applyFill="1" applyBorder="1" applyAlignment="1">
      <alignment horizontal="center" vertical="center" wrapText="1"/>
    </xf>
    <xf numFmtId="165" fontId="2" fillId="17" borderId="0" xfId="6" applyNumberFormat="1" applyFont="1" applyFill="1" applyBorder="1" applyAlignment="1" applyProtection="1">
      <alignment horizontal="center" vertical="center" wrapText="1"/>
    </xf>
    <xf numFmtId="0" fontId="55" fillId="17" borderId="0" xfId="4" applyFont="1" applyFill="1" applyBorder="1" applyAlignment="1">
      <alignment horizontal="left" vertical="center" wrapText="1"/>
    </xf>
    <xf numFmtId="49" fontId="56"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0" fontId="52" fillId="17" borderId="0" xfId="4" applyFont="1" applyFill="1" applyBorder="1" applyAlignment="1">
      <alignment horizontal="left" vertical="center"/>
    </xf>
    <xf numFmtId="0" fontId="13" fillId="17" borderId="0" xfId="3" applyFill="1" applyAlignment="1"/>
    <xf numFmtId="0" fontId="13" fillId="17" borderId="0" xfId="4" applyFill="1" applyBorder="1" applyAlignment="1">
      <alignment horizontal="left" vertical="center"/>
    </xf>
    <xf numFmtId="0" fontId="57" fillId="17" borderId="0" xfId="4" applyFont="1" applyFill="1" applyBorder="1" applyAlignment="1">
      <alignment vertical="top"/>
    </xf>
    <xf numFmtId="0" fontId="57" fillId="17" borderId="0" xfId="4" applyFont="1" applyFill="1" applyBorder="1" applyAlignment="1"/>
    <xf numFmtId="0" fontId="13" fillId="17" borderId="0" xfId="4" applyFill="1" applyBorder="1" applyAlignment="1">
      <alignment horizontal="center"/>
    </xf>
    <xf numFmtId="0" fontId="58" fillId="17" borderId="0" xfId="4" applyFont="1" applyFill="1" applyBorder="1" applyAlignment="1">
      <alignment horizontal="center" vertical="center" wrapText="1"/>
    </xf>
    <xf numFmtId="0" fontId="59" fillId="17" borderId="0" xfId="4" applyFont="1" applyFill="1" applyBorder="1" applyAlignment="1">
      <alignment horizontal="center" vertical="center" wrapText="1"/>
    </xf>
    <xf numFmtId="4" fontId="49" fillId="0" borderId="0" xfId="4" applyNumberFormat="1" applyFont="1"/>
    <xf numFmtId="0" fontId="60" fillId="17" borderId="0" xfId="4" applyFont="1" applyFill="1" applyBorder="1" applyAlignment="1">
      <alignment horizontal="center" vertical="center" wrapText="1"/>
    </xf>
    <xf numFmtId="0" fontId="13" fillId="17" borderId="145" xfId="4" applyFill="1" applyBorder="1"/>
    <xf numFmtId="0" fontId="60" fillId="17" borderId="0" xfId="4" applyFont="1" applyFill="1" applyBorder="1" applyAlignment="1">
      <alignment horizontal="left" vertical="center" wrapText="1"/>
    </xf>
    <xf numFmtId="0" fontId="58" fillId="17" borderId="147" xfId="4" applyFont="1" applyFill="1" applyBorder="1" applyAlignment="1">
      <alignment horizontal="center" vertical="top" wrapText="1"/>
    </xf>
    <xf numFmtId="0" fontId="13" fillId="0" borderId="148" xfId="3" applyBorder="1" applyAlignment="1">
      <alignment horizontal="center"/>
    </xf>
    <xf numFmtId="0" fontId="13" fillId="0" borderId="149" xfId="3" applyBorder="1" applyAlignment="1">
      <alignment horizontal="center"/>
    </xf>
    <xf numFmtId="0" fontId="13" fillId="0" borderId="9" xfId="3" applyBorder="1" applyAlignment="1">
      <alignment horizontal="center"/>
    </xf>
    <xf numFmtId="0" fontId="13" fillId="0" borderId="0" xfId="3" applyBorder="1" applyAlignment="1">
      <alignment horizontal="center"/>
    </xf>
    <xf numFmtId="0" fontId="13" fillId="0" borderId="150" xfId="3" applyBorder="1" applyAlignment="1">
      <alignment horizontal="center"/>
    </xf>
    <xf numFmtId="0" fontId="49" fillId="17" borderId="145" xfId="4" applyFont="1" applyFill="1" applyBorder="1"/>
    <xf numFmtId="0" fontId="49" fillId="0" borderId="0" xfId="4" applyFont="1" applyFill="1"/>
    <xf numFmtId="0" fontId="13" fillId="0" borderId="0" xfId="4" applyFill="1"/>
    <xf numFmtId="8" fontId="49" fillId="0" borderId="0" xfId="4" applyNumberFormat="1" applyFont="1" applyFill="1"/>
    <xf numFmtId="0" fontId="13" fillId="17" borderId="0" xfId="3" applyFill="1"/>
    <xf numFmtId="0" fontId="13" fillId="0" borderId="151" xfId="3" applyBorder="1" applyAlignment="1">
      <alignment horizontal="center"/>
    </xf>
    <xf numFmtId="0" fontId="13" fillId="0" borderId="152" xfId="3" applyBorder="1" applyAlignment="1">
      <alignment horizontal="center"/>
    </xf>
    <xf numFmtId="0" fontId="13" fillId="0" borderId="153" xfId="3" applyBorder="1" applyAlignment="1">
      <alignment horizontal="center"/>
    </xf>
    <xf numFmtId="0" fontId="13" fillId="17" borderId="148" xfId="3" applyFill="1" applyBorder="1" applyAlignment="1"/>
    <xf numFmtId="0" fontId="49" fillId="17" borderId="154" xfId="4" applyFont="1" applyFill="1" applyBorder="1"/>
    <xf numFmtId="0" fontId="58" fillId="17" borderId="155" xfId="4" applyFont="1" applyFill="1" applyBorder="1" applyAlignment="1">
      <alignment horizontal="center" vertical="center" wrapText="1"/>
    </xf>
    <xf numFmtId="0" fontId="13" fillId="17" borderId="155" xfId="3" applyFill="1" applyBorder="1" applyAlignment="1"/>
    <xf numFmtId="0" fontId="13" fillId="17" borderId="155" xfId="4" applyFill="1" applyBorder="1"/>
    <xf numFmtId="0" fontId="13" fillId="17" borderId="156" xfId="4" applyFill="1" applyBorder="1"/>
    <xf numFmtId="0" fontId="13" fillId="0" borderId="0" xfId="4" applyNumberFormat="1"/>
    <xf numFmtId="0" fontId="49" fillId="0" borderId="143" xfId="4" applyFont="1" applyFill="1" applyBorder="1"/>
    <xf numFmtId="0" fontId="61" fillId="0" borderId="143" xfId="4" applyFont="1" applyFill="1" applyBorder="1"/>
    <xf numFmtId="0" fontId="13" fillId="0" borderId="143" xfId="3" applyFill="1" applyBorder="1"/>
    <xf numFmtId="0" fontId="62" fillId="0" borderId="143" xfId="4" applyFont="1" applyFill="1" applyBorder="1"/>
    <xf numFmtId="0" fontId="49" fillId="0" borderId="0" xfId="4" applyFont="1" applyBorder="1"/>
    <xf numFmtId="0" fontId="62" fillId="0" borderId="0" xfId="4" applyFont="1" applyFill="1" applyBorder="1"/>
    <xf numFmtId="0" fontId="58" fillId="0" borderId="0" xfId="4" applyFont="1" applyFill="1" applyBorder="1" applyAlignment="1">
      <alignment horizontal="center" vertical="center" wrapText="1"/>
    </xf>
    <xf numFmtId="0" fontId="62" fillId="0" borderId="0" xfId="4" applyFont="1" applyBorder="1"/>
    <xf numFmtId="0" fontId="62" fillId="0" borderId="0" xfId="4" applyFont="1" applyFill="1"/>
    <xf numFmtId="0" fontId="62" fillId="0" borderId="0" xfId="4" applyFont="1"/>
    <xf numFmtId="37" fontId="62" fillId="0" borderId="0" xfId="4" applyNumberFormat="1" applyFont="1" applyFill="1" applyBorder="1"/>
    <xf numFmtId="37" fontId="62" fillId="0" borderId="0" xfId="4" applyNumberFormat="1" applyFont="1" applyFill="1"/>
    <xf numFmtId="0" fontId="63" fillId="25" borderId="0" xfId="4" applyFont="1" applyFill="1"/>
    <xf numFmtId="0" fontId="13" fillId="25" borderId="0" xfId="4" applyFill="1"/>
    <xf numFmtId="0" fontId="13" fillId="25" borderId="0" xfId="4" applyFill="1" applyAlignment="1">
      <alignment horizontal="left"/>
    </xf>
    <xf numFmtId="0" fontId="64" fillId="25" borderId="138" xfId="4" applyFont="1" applyFill="1" applyBorder="1" applyAlignment="1">
      <alignment wrapText="1"/>
    </xf>
    <xf numFmtId="0" fontId="64" fillId="25" borderId="69" xfId="4" applyFont="1" applyFill="1" applyBorder="1" applyAlignment="1">
      <alignment wrapText="1"/>
    </xf>
    <xf numFmtId="0" fontId="65" fillId="25" borderId="127" xfId="4" applyFont="1" applyFill="1" applyBorder="1" applyAlignment="1">
      <alignment wrapText="1"/>
    </xf>
    <xf numFmtId="0" fontId="64" fillId="25" borderId="157" xfId="4" applyFont="1" applyFill="1" applyBorder="1" applyAlignment="1">
      <alignment horizontal="right" wrapText="1"/>
    </xf>
    <xf numFmtId="0" fontId="64" fillId="25" borderId="138" xfId="4" applyFont="1" applyFill="1" applyBorder="1" applyAlignment="1">
      <alignment horizontal="center" wrapText="1"/>
    </xf>
    <xf numFmtId="0" fontId="64" fillId="25" borderId="69" xfId="4" applyFont="1" applyFill="1" applyBorder="1" applyAlignment="1">
      <alignment horizontal="center" wrapText="1"/>
    </xf>
    <xf numFmtId="0" fontId="64" fillId="25" borderId="138" xfId="4" applyFont="1" applyFill="1" applyBorder="1" applyAlignment="1">
      <alignment horizontal="left" wrapText="1"/>
    </xf>
    <xf numFmtId="0" fontId="64" fillId="25" borderId="70" xfId="4" applyFont="1" applyFill="1" applyBorder="1" applyAlignment="1">
      <alignment horizontal="left" wrapText="1"/>
    </xf>
    <xf numFmtId="0" fontId="64" fillId="25" borderId="69" xfId="4" applyFont="1" applyFill="1" applyBorder="1" applyAlignment="1">
      <alignment horizontal="left" wrapText="1"/>
    </xf>
    <xf numFmtId="0" fontId="64" fillId="25" borderId="158" xfId="4" applyFont="1" applyFill="1" applyBorder="1" applyAlignment="1">
      <alignment wrapText="1"/>
    </xf>
    <xf numFmtId="0" fontId="64" fillId="25" borderId="31" xfId="4" applyFont="1" applyFill="1" applyBorder="1" applyAlignment="1">
      <alignment wrapText="1"/>
    </xf>
    <xf numFmtId="0" fontId="64" fillId="25" borderId="70" xfId="4" applyFont="1" applyFill="1" applyBorder="1" applyAlignment="1">
      <alignment horizontal="left"/>
    </xf>
    <xf numFmtId="0" fontId="64" fillId="25" borderId="69" xfId="4" applyFont="1" applyFill="1" applyBorder="1" applyAlignment="1">
      <alignment horizontal="left"/>
    </xf>
    <xf numFmtId="0" fontId="64" fillId="25" borderId="138" xfId="4" applyFont="1" applyFill="1" applyBorder="1" applyAlignment="1"/>
    <xf numFmtId="0" fontId="64" fillId="25" borderId="69" xfId="4" applyFont="1" applyFill="1" applyBorder="1" applyAlignment="1"/>
    <xf numFmtId="0" fontId="64" fillId="25" borderId="0" xfId="4" applyFont="1" applyFill="1" applyBorder="1" applyAlignment="1">
      <alignment wrapText="1"/>
    </xf>
    <xf numFmtId="0" fontId="64" fillId="25" borderId="65" xfId="4" applyFont="1" applyFill="1" applyBorder="1" applyAlignment="1">
      <alignment horizontal="right" wrapText="1"/>
    </xf>
    <xf numFmtId="0" fontId="65" fillId="25" borderId="32" xfId="4" applyFont="1" applyFill="1" applyBorder="1" applyAlignment="1"/>
    <xf numFmtId="0" fontId="64" fillId="25" borderId="31" xfId="4" applyFont="1" applyFill="1" applyBorder="1" applyAlignment="1"/>
    <xf numFmtId="0" fontId="66" fillId="0" borderId="138" xfId="12" applyBorder="1" applyAlignment="1" applyProtection="1"/>
    <xf numFmtId="0" fontId="64" fillId="25" borderId="70" xfId="4" applyFont="1" applyFill="1" applyBorder="1" applyAlignment="1"/>
    <xf numFmtId="0" fontId="64" fillId="25" borderId="69" xfId="4" applyFont="1" applyFill="1" applyBorder="1" applyAlignment="1"/>
    <xf numFmtId="0" fontId="67" fillId="25" borderId="0" xfId="4" applyFont="1" applyFill="1" applyAlignment="1">
      <alignment vertical="center"/>
    </xf>
    <xf numFmtId="0" fontId="13" fillId="25" borderId="0" xfId="4" applyFill="1" applyAlignment="1">
      <alignment vertical="center"/>
    </xf>
    <xf numFmtId="0" fontId="63" fillId="25" borderId="0" xfId="4" applyFont="1" applyFill="1" applyAlignment="1">
      <alignment vertical="center"/>
    </xf>
    <xf numFmtId="0" fontId="68" fillId="25" borderId="138" xfId="4" applyFont="1" applyFill="1" applyBorder="1" applyAlignment="1">
      <alignment horizontal="left" vertical="center" wrapText="1" indent="1"/>
    </xf>
    <xf numFmtId="0" fontId="68" fillId="25" borderId="70" xfId="4" applyFont="1" applyFill="1" applyBorder="1" applyAlignment="1">
      <alignment horizontal="left" vertical="center" wrapText="1" indent="1"/>
    </xf>
    <xf numFmtId="0" fontId="68" fillId="25" borderId="69" xfId="4" applyFont="1" applyFill="1" applyBorder="1" applyAlignment="1">
      <alignment horizontal="left" vertical="center" wrapText="1" indent="1"/>
    </xf>
    <xf numFmtId="0" fontId="69" fillId="25" borderId="138" xfId="4" applyFont="1" applyFill="1" applyBorder="1" applyAlignment="1">
      <alignment horizontal="left" vertical="center" wrapText="1" indent="1"/>
    </xf>
    <xf numFmtId="0" fontId="64" fillId="25" borderId="138" xfId="4" applyFont="1" applyFill="1" applyBorder="1" applyAlignment="1">
      <alignment horizontal="left" vertical="center" wrapText="1" indent="1"/>
    </xf>
    <xf numFmtId="0" fontId="64" fillId="25" borderId="70" xfId="4" applyFont="1" applyFill="1" applyBorder="1" applyAlignment="1">
      <alignment horizontal="left" vertical="center" wrapText="1" indent="1"/>
    </xf>
    <xf numFmtId="0" fontId="64" fillId="25" borderId="69" xfId="4" applyFont="1" applyFill="1" applyBorder="1" applyAlignment="1">
      <alignment horizontal="left" vertical="center" wrapText="1" indent="1"/>
    </xf>
    <xf numFmtId="0" fontId="68" fillId="25" borderId="32" xfId="4" applyFont="1" applyFill="1" applyBorder="1" applyAlignment="1"/>
    <xf numFmtId="0" fontId="68" fillId="25" borderId="28" xfId="4" applyFont="1" applyFill="1" applyBorder="1" applyAlignment="1"/>
    <xf numFmtId="0" fontId="71" fillId="25" borderId="28" xfId="12" applyFont="1" applyFill="1" applyBorder="1" applyAlignment="1" applyProtection="1"/>
    <xf numFmtId="0" fontId="66" fillId="25" borderId="28" xfId="12" applyFill="1" applyBorder="1" applyAlignment="1" applyProtection="1"/>
    <xf numFmtId="0" fontId="66" fillId="25" borderId="31" xfId="12" applyFill="1" applyBorder="1" applyAlignment="1" applyProtection="1"/>
    <xf numFmtId="0" fontId="68" fillId="25" borderId="35" xfId="4" applyNumberFormat="1" applyFont="1" applyFill="1" applyBorder="1" applyAlignment="1">
      <alignment horizontal="left" wrapText="1"/>
    </xf>
    <xf numFmtId="0" fontId="68" fillId="25" borderId="0" xfId="4" applyNumberFormat="1" applyFont="1" applyFill="1" applyBorder="1" applyAlignment="1">
      <alignment horizontal="left" wrapText="1"/>
    </xf>
    <xf numFmtId="0" fontId="68" fillId="25" borderId="8" xfId="4" applyNumberFormat="1" applyFont="1" applyFill="1" applyBorder="1" applyAlignment="1">
      <alignment horizontal="left" wrapText="1"/>
    </xf>
    <xf numFmtId="0" fontId="68" fillId="25" borderId="35" xfId="4" applyFont="1" applyFill="1" applyBorder="1" applyAlignment="1">
      <alignment horizontal="left" vertical="center" wrapText="1"/>
    </xf>
    <xf numFmtId="0" fontId="68" fillId="25" borderId="0" xfId="4" applyFont="1" applyFill="1" applyBorder="1" applyAlignment="1">
      <alignment horizontal="left" vertical="center"/>
    </xf>
    <xf numFmtId="0" fontId="13" fillId="25" borderId="8" xfId="4" applyFill="1" applyBorder="1"/>
    <xf numFmtId="0" fontId="68" fillId="25" borderId="61" xfId="4" applyFont="1" applyFill="1" applyBorder="1" applyAlignment="1">
      <alignment horizontal="left" vertical="center"/>
    </xf>
    <xf numFmtId="0" fontId="68" fillId="25" borderId="63" xfId="4" applyFont="1" applyFill="1" applyBorder="1" applyAlignment="1">
      <alignment horizontal="left" vertical="center"/>
    </xf>
    <xf numFmtId="0" fontId="13" fillId="25" borderId="62" xfId="4" applyFill="1" applyBorder="1"/>
    <xf numFmtId="0" fontId="67" fillId="25" borderId="0" xfId="4" applyFont="1" applyFill="1"/>
    <xf numFmtId="0" fontId="68" fillId="25" borderId="138" xfId="4" applyFont="1" applyFill="1" applyBorder="1" applyAlignment="1">
      <alignment horizontal="left" vertical="center" wrapText="1"/>
    </xf>
    <xf numFmtId="0" fontId="68" fillId="25" borderId="70" xfId="4" applyFont="1" applyFill="1" applyBorder="1" applyAlignment="1">
      <alignment horizontal="left" vertical="center" wrapText="1"/>
    </xf>
    <xf numFmtId="0" fontId="68" fillId="25" borderId="69" xfId="4" applyFont="1" applyFill="1" applyBorder="1" applyAlignment="1">
      <alignment horizontal="left" vertical="center" wrapText="1"/>
    </xf>
    <xf numFmtId="0" fontId="67" fillId="25" borderId="0" xfId="4" applyFont="1" applyFill="1" applyAlignment="1">
      <alignment horizontal="left" indent="4"/>
    </xf>
    <xf numFmtId="0" fontId="68" fillId="25" borderId="138" xfId="4" applyFont="1" applyFill="1" applyBorder="1" applyAlignment="1">
      <alignment horizontal="left" vertical="top" wrapText="1"/>
    </xf>
    <xf numFmtId="0" fontId="68" fillId="25" borderId="70" xfId="4" applyFont="1" applyFill="1" applyBorder="1" applyAlignment="1">
      <alignment horizontal="left" vertical="top" wrapText="1"/>
    </xf>
    <xf numFmtId="0" fontId="68" fillId="25" borderId="69" xfId="4" applyFont="1" applyFill="1" applyBorder="1" applyAlignment="1">
      <alignment horizontal="left" vertical="top" wrapText="1"/>
    </xf>
    <xf numFmtId="0" fontId="72" fillId="0" borderId="159"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75" fillId="0" borderId="0" xfId="3" applyFont="1" applyAlignment="1">
      <alignment horizontal="left" wrapText="1" readingOrder="1"/>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style val="48"/>
  <c:chart>
    <c:title>
      <c:tx>
        <c:rich>
          <a:bodyPr/>
          <a:lstStyle/>
          <a:p>
            <a:pPr algn="ctr">
              <a:defRPr sz="1200" b="1" i="0" u="none" strike="noStrike" baseline="0">
                <a:solidFill>
                  <a:srgbClr val="FFFFFF"/>
                </a:solidFill>
                <a:latin typeface="Calibri"/>
                <a:ea typeface="Calibri"/>
                <a:cs typeface="Calibri"/>
              </a:defRPr>
            </a:pPr>
            <a:r>
              <a:rPr lang="en-US"/>
              <a:t>OCCUPANCY</a:t>
            </a:r>
            <a:r>
              <a:rPr lang="en-US" baseline="0"/>
              <a:t> % AUGUST </a:t>
            </a:r>
            <a:r>
              <a:rPr lang="en-US"/>
              <a:t>2016</a:t>
            </a:r>
          </a:p>
        </c:rich>
      </c:tx>
      <c:layout>
        <c:manualLayout>
          <c:xMode val="edge"/>
          <c:yMode val="edge"/>
          <c:x val="0.27508957450467714"/>
          <c:y val="4.5307888672759755E-2"/>
        </c:manualLayout>
      </c:layout>
    </c:title>
    <c:view3D>
      <c:depthPercent val="100"/>
      <c:rAngAx val="1"/>
    </c:view3D>
    <c:plotArea>
      <c:layout>
        <c:manualLayout>
          <c:layoutTarget val="inner"/>
          <c:xMode val="edge"/>
          <c:yMode val="edge"/>
          <c:x val="0.17011914520148724"/>
          <c:y val="0.20720740004587423"/>
          <c:w val="0.73575068100714569"/>
          <c:h val="0.63125609298840224"/>
        </c:manualLayout>
      </c:layout>
      <c:bar3DChart>
        <c:barDir val="col"/>
        <c:grouping val="clustered"/>
        <c:ser>
          <c:idx val="0"/>
          <c:order val="0"/>
          <c:tx>
            <c:strRef>
              <c:f>'SUMMARY DASHBOARD'!$D$8</c:f>
              <c:strCache>
                <c:ptCount val="1"/>
                <c:pt idx="0">
                  <c:v>Occupancy %</c:v>
                </c:pt>
              </c:strCache>
            </c:strRef>
          </c:tx>
          <c:spPr>
            <a:effectLst>
              <a:outerShdw blurRad="40000" dist="23000" dir="5400000" rotWithShape="0">
                <a:srgbClr val="000000">
                  <a:alpha val="5000"/>
                </a:srgbClr>
              </a:outerShdw>
            </a:effectLst>
          </c:spPr>
          <c:dLbls>
            <c:numFmt formatCode="0.0%" sourceLinked="0"/>
            <c:txPr>
              <a:bodyPr/>
              <a:lstStyle/>
              <a:p>
                <a:pPr>
                  <a:defRPr sz="1000" b="1" i="0" u="none" strike="noStrike" baseline="0">
                    <a:solidFill>
                      <a:srgbClr val="FFFFFF"/>
                    </a:solidFill>
                    <a:latin typeface="Calibri"/>
                    <a:ea typeface="Calibri"/>
                    <a:cs typeface="Calibri"/>
                  </a:defRPr>
                </a:pPr>
                <a:endParaRPr lang="en-US"/>
              </a:p>
            </c:txPr>
            <c:showVal val="1"/>
          </c:dLbls>
          <c:cat>
            <c:numRef>
              <c:f>'SUMMARY DASHBOARD'!$E$7:$F$7</c:f>
              <c:numCache>
                <c:formatCode>0</c:formatCode>
                <c:ptCount val="2"/>
                <c:pt idx="0">
                  <c:v>2016</c:v>
                </c:pt>
                <c:pt idx="1">
                  <c:v>2015</c:v>
                </c:pt>
              </c:numCache>
            </c:numRef>
          </c:cat>
          <c:val>
            <c:numRef>
              <c:f>'SUMMARY DASHBOARD'!$E$8:$F$8</c:f>
              <c:numCache>
                <c:formatCode>0.0%</c:formatCode>
                <c:ptCount val="2"/>
                <c:pt idx="0">
                  <c:v>0.67963812944854651</c:v>
                </c:pt>
                <c:pt idx="1">
                  <c:v>0.70767147020957866</c:v>
                </c:pt>
              </c:numCache>
            </c:numRef>
          </c:val>
          <c:shape val="cylinder"/>
        </c:ser>
        <c:shape val="box"/>
        <c:axId val="132087808"/>
        <c:axId val="132089344"/>
        <c:axId val="0"/>
      </c:bar3DChart>
      <c:dateAx>
        <c:axId val="132087808"/>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32089344"/>
        <c:crosses val="autoZero"/>
        <c:lblOffset val="100"/>
        <c:baseTimeUnit val="days"/>
      </c:dateAx>
      <c:valAx>
        <c:axId val="132089344"/>
        <c:scaling>
          <c:orientation val="minMax"/>
          <c:max val="0.9"/>
          <c:min val="0.4"/>
        </c:scaling>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32087808"/>
        <c:crosses val="autoZero"/>
        <c:crossBetween val="between"/>
      </c:valAx>
      <c:spPr>
        <a:noFill/>
        <a:ln w="25400">
          <a:noFill/>
        </a:ln>
      </c:spPr>
    </c:plotArea>
    <c:plotVisOnly val="1"/>
    <c:dispBlanksAs val="gap"/>
  </c:chart>
  <c:spPr>
    <a:ln cap="rnd">
      <a:solidFill>
        <a:srgbClr val="4F81BD"/>
      </a:solidFill>
    </a:ln>
    <a:effectLst>
      <a:outerShdw blurRad="76200" dist="63500" dir="2400000" sx="102000" sy="102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1"/>
  <c:style val="47"/>
  <c:chart>
    <c:view3D>
      <c:rotX val="10"/>
      <c:rotY val="30"/>
      <c:rAngAx val="1"/>
    </c:view3D>
    <c:floor>
      <c:spPr>
        <a:solidFill>
          <a:schemeClr val="tx1">
            <a:lumMod val="65000"/>
            <a:lumOff val="35000"/>
          </a:schemeClr>
        </a:solidFill>
        <a:ln>
          <a:solidFill>
            <a:srgbClr val="FC2E4B"/>
          </a:solidFill>
        </a:ln>
      </c:spPr>
    </c:floor>
    <c:sideWall>
      <c:spPr>
        <a:solidFill>
          <a:schemeClr val="tx1">
            <a:lumMod val="75000"/>
            <a:lumOff val="25000"/>
          </a:schemeClr>
        </a:solidFill>
        <a:ln>
          <a:solidFill>
            <a:srgbClr val="4F81BD"/>
          </a:solidFill>
        </a:ln>
      </c:spPr>
    </c:sideWall>
    <c:backWall>
      <c:spPr>
        <a:solidFill>
          <a:schemeClr val="tx1">
            <a:lumMod val="75000"/>
            <a:lumOff val="25000"/>
          </a:schemeClr>
        </a:solidFill>
        <a:ln>
          <a:solidFill>
            <a:srgbClr val="FC2E4B"/>
          </a:solidFill>
        </a:ln>
      </c:spPr>
    </c:backWall>
    <c:plotArea>
      <c:layout>
        <c:manualLayout>
          <c:layoutTarget val="inner"/>
          <c:xMode val="edge"/>
          <c:yMode val="edge"/>
          <c:x val="0.17254967961450637"/>
          <c:y val="0.14772439943862187"/>
          <c:w val="0.70591228776116177"/>
          <c:h val="0.70445913574841224"/>
        </c:manualLayout>
      </c:layout>
      <c:bar3DChart>
        <c:barDir val="col"/>
        <c:grouping val="clustered"/>
        <c:ser>
          <c:idx val="0"/>
          <c:order val="0"/>
          <c:tx>
            <c:strRef>
              <c:f>'SUMMARY DASHBOARD'!$E$10</c:f>
              <c:strCache>
                <c:ptCount val="1"/>
                <c:pt idx="0">
                  <c:v>2016</c:v>
                </c:pt>
              </c:strCache>
            </c:strRef>
          </c:tx>
          <c:spPr>
            <a:solidFill>
              <a:srgbClr val="00B0F0">
                <a:alpha val="58000"/>
              </a:srgbClr>
            </a:solidFill>
          </c:spPr>
          <c:dLbls>
            <c:dLbl>
              <c:idx val="0"/>
              <c:layout>
                <c:manualLayout>
                  <c:x val="1.1256852387122505E-2"/>
                  <c:y val="1.170485309525645E-2"/>
                </c:manualLayout>
              </c:layout>
              <c:showVal val="1"/>
            </c:dLbl>
            <c:dLbl>
              <c:idx val="1"/>
              <c:layout>
                <c:manualLayout>
                  <c:x val="-1.2658227848101266E-2"/>
                  <c:y val="-6.2353873452077524E-3"/>
                </c:manualLayout>
              </c:layout>
              <c:showVal val="1"/>
            </c:dLbl>
            <c:dLbl>
              <c:idx val="2"/>
              <c:layout>
                <c:manualLayout>
                  <c:x val="3.703777534137421E-3"/>
                  <c:y val="3.2114699704727406E-3"/>
                </c:manualLayout>
              </c:layout>
              <c:showVal val="1"/>
            </c:dLbl>
            <c:txPr>
              <a:bodyPr/>
              <a:lstStyle/>
              <a:p>
                <a:pPr>
                  <a:defRPr sz="800" b="1"/>
                </a:pPr>
                <a:endParaRPr lang="en-US"/>
              </a:p>
            </c:txPr>
            <c:showVal val="1"/>
          </c:dLbls>
          <c:cat>
            <c:strRef>
              <c:f>'SUMMARY DASHBOARD'!$D$11:$D$13</c:f>
              <c:strCache>
                <c:ptCount val="3"/>
                <c:pt idx="0">
                  <c:v>Total Registrations</c:v>
                </c:pt>
                <c:pt idx="1">
                  <c:v>No-Residentes</c:v>
                </c:pt>
                <c:pt idx="2">
                  <c:v>Residentes</c:v>
                </c:pt>
              </c:strCache>
            </c:strRef>
          </c:cat>
          <c:val>
            <c:numRef>
              <c:f>'SUMMARY DASHBOARD'!$E$11:$E$13</c:f>
              <c:numCache>
                <c:formatCode>#,##0_);[Red]\(#,##0\)</c:formatCode>
                <c:ptCount val="3"/>
                <c:pt idx="0" formatCode="#,##0">
                  <c:v>209798</c:v>
                </c:pt>
                <c:pt idx="1">
                  <c:v>142615</c:v>
                </c:pt>
                <c:pt idx="2">
                  <c:v>67183</c:v>
                </c:pt>
              </c:numCache>
            </c:numRef>
          </c:val>
        </c:ser>
        <c:ser>
          <c:idx val="1"/>
          <c:order val="1"/>
          <c:tx>
            <c:strRef>
              <c:f>'SUMMARY DASHBOARD'!$F$10</c:f>
              <c:strCache>
                <c:ptCount val="1"/>
                <c:pt idx="0">
                  <c:v>2015</c:v>
                </c:pt>
              </c:strCache>
            </c:strRef>
          </c:tx>
          <c:spPr>
            <a:solidFill>
              <a:prstClr val="white">
                <a:lumMod val="65000"/>
                <a:alpha val="78000"/>
              </a:prstClr>
            </a:solidFill>
          </c:spPr>
          <c:dLbls>
            <c:dLbl>
              <c:idx val="0"/>
              <c:layout>
                <c:manualLayout>
                  <c:x val="8.5443370211634936E-2"/>
                  <c:y val="0"/>
                </c:manualLayout>
              </c:layout>
              <c:showVal val="1"/>
            </c:dLbl>
            <c:dLbl>
              <c:idx val="1"/>
              <c:layout>
                <c:manualLayout>
                  <c:x val="5.6784943021362826E-2"/>
                  <c:y val="-1.247077469041584E-2"/>
                </c:manualLayout>
              </c:layout>
              <c:showVal val="1"/>
            </c:dLbl>
            <c:dLbl>
              <c:idx val="2"/>
              <c:layout>
                <c:manualLayout>
                  <c:x val="5.9156450380411923E-2"/>
                  <c:y val="7.8457865965684756E-3"/>
                </c:manualLayout>
              </c:layout>
              <c:showVal val="1"/>
            </c:dLbl>
            <c:txPr>
              <a:bodyPr/>
              <a:lstStyle/>
              <a:p>
                <a:pPr>
                  <a:defRPr sz="800" b="1"/>
                </a:pPr>
                <a:endParaRPr lang="en-US"/>
              </a:p>
            </c:txPr>
            <c:showVal val="1"/>
          </c:dLbls>
          <c:cat>
            <c:strRef>
              <c:f>'SUMMARY DASHBOARD'!$D$11:$D$13</c:f>
              <c:strCache>
                <c:ptCount val="3"/>
                <c:pt idx="0">
                  <c:v>Total Registrations</c:v>
                </c:pt>
                <c:pt idx="1">
                  <c:v>No-Residentes</c:v>
                </c:pt>
                <c:pt idx="2">
                  <c:v>Residentes</c:v>
                </c:pt>
              </c:strCache>
            </c:strRef>
          </c:cat>
          <c:val>
            <c:numRef>
              <c:f>'SUMMARY DASHBOARD'!$F$11:$F$13</c:f>
              <c:numCache>
                <c:formatCode>#,##0_);[Red]\(#,##0\)</c:formatCode>
                <c:ptCount val="3"/>
                <c:pt idx="0" formatCode="#,##0">
                  <c:v>221114</c:v>
                </c:pt>
                <c:pt idx="1">
                  <c:v>144274</c:v>
                </c:pt>
                <c:pt idx="2">
                  <c:v>76840</c:v>
                </c:pt>
              </c:numCache>
            </c:numRef>
          </c:val>
        </c:ser>
        <c:shape val="box"/>
        <c:axId val="135224320"/>
        <c:axId val="135234304"/>
        <c:axId val="0"/>
      </c:bar3DChart>
      <c:catAx>
        <c:axId val="135224320"/>
        <c:scaling>
          <c:orientation val="minMax"/>
        </c:scaling>
        <c:axPos val="b"/>
        <c:numFmt formatCode="General" sourceLinked="1"/>
        <c:tickLblPos val="nextTo"/>
        <c:txPr>
          <a:bodyPr rot="-480000" anchor="b" anchorCtr="1"/>
          <a:lstStyle/>
          <a:p>
            <a:pPr>
              <a:defRPr sz="800" b="1"/>
            </a:pPr>
            <a:endParaRPr lang="en-US"/>
          </a:p>
        </c:txPr>
        <c:crossAx val="135234304"/>
        <c:crosses val="autoZero"/>
        <c:auto val="1"/>
        <c:lblAlgn val="ctr"/>
        <c:lblOffset val="100"/>
        <c:tickLblSkip val="1"/>
      </c:catAx>
      <c:valAx>
        <c:axId val="135234304"/>
        <c:scaling>
          <c:orientation val="minMax"/>
          <c:max val="350000"/>
          <c:min val="0"/>
        </c:scaling>
        <c:axPos val="l"/>
        <c:majorGridlines>
          <c:spPr>
            <a:ln>
              <a:solidFill>
                <a:srgbClr val="FC2E4B"/>
              </a:solidFill>
            </a:ln>
          </c:spPr>
        </c:majorGridlines>
        <c:numFmt formatCode="#,##0" sourceLinked="1"/>
        <c:tickLblPos val="nextTo"/>
        <c:spPr>
          <a:noFill/>
          <a:ln cap="rnd">
            <a:solidFill>
              <a:srgbClr val="FC2E4B"/>
            </a:solidFill>
          </a:ln>
        </c:spPr>
        <c:txPr>
          <a:bodyPr/>
          <a:lstStyle/>
          <a:p>
            <a:pPr>
              <a:defRPr sz="800" b="1"/>
            </a:pPr>
            <a:endParaRPr lang="en-US"/>
          </a:p>
        </c:txPr>
        <c:crossAx val="135224320"/>
        <c:crosses val="autoZero"/>
        <c:crossBetween val="between"/>
        <c:majorUnit val="50000"/>
      </c:valAx>
    </c:plotArea>
    <c:legend>
      <c:legendPos val="r"/>
      <c:layout>
        <c:manualLayout>
          <c:xMode val="edge"/>
          <c:yMode val="edge"/>
          <c:x val="0.86473769892688135"/>
          <c:y val="0.38002378284748695"/>
          <c:w val="0.13042483254261991"/>
          <c:h val="0.19523143719185163"/>
        </c:manualLayout>
      </c:layout>
      <c:txPr>
        <a:bodyPr/>
        <a:lstStyle/>
        <a:p>
          <a:pPr>
            <a:defRPr sz="800" b="1"/>
          </a:pPr>
          <a:endParaRPr lang="en-US"/>
        </a:p>
      </c:txPr>
    </c:legend>
    <c:plotVisOnly val="1"/>
    <c:dispBlanksAs val="gap"/>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1343" l="0.70000000000000062" r="0.70000000000000062" t="0.75000000000001343"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1"/>
  <c:style val="42"/>
  <c:chart>
    <c:title>
      <c:tx>
        <c:rich>
          <a:bodyPr/>
          <a:lstStyle/>
          <a:p>
            <a:pPr>
              <a:defRPr sz="1100" b="1" i="0" u="none" strike="noStrike" baseline="0">
                <a:solidFill>
                  <a:srgbClr val="FFFFFF"/>
                </a:solidFill>
                <a:latin typeface="Calibri"/>
                <a:ea typeface="Calibri"/>
                <a:cs typeface="Calibri"/>
              </a:defRPr>
            </a:pPr>
            <a:r>
              <a:rPr lang="en-US" sz="1100"/>
              <a:t>REGISTRATIONS CALENDAR YEAR 2016 vs. 2015</a:t>
            </a:r>
          </a:p>
        </c:rich>
      </c:tx>
      <c:layout>
        <c:manualLayout>
          <c:xMode val="edge"/>
          <c:yMode val="edge"/>
          <c:x val="0.14012902023801158"/>
          <c:y val="3.6055916095341811E-2"/>
        </c:manualLayout>
      </c:layout>
    </c:title>
    <c:view3D>
      <c:rotX val="0"/>
      <c:rotY val="0"/>
      <c:depthPercent val="100"/>
      <c:perspective val="30"/>
    </c:view3D>
    <c:sideWall>
      <c:spPr>
        <a:ln>
          <a:solidFill>
            <a:srgbClr val="4F81BD"/>
          </a:solidFill>
        </a:ln>
      </c:spPr>
    </c:sideWall>
    <c:backWall>
      <c:spPr>
        <a:ln>
          <a:solidFill>
            <a:srgbClr val="4F81BD"/>
          </a:solidFill>
        </a:ln>
      </c:spPr>
    </c:backWall>
    <c:plotArea>
      <c:layout>
        <c:manualLayout>
          <c:layoutTarget val="inner"/>
          <c:xMode val="edge"/>
          <c:yMode val="edge"/>
          <c:x val="0.1798708821168489"/>
          <c:y val="0.16202430867633291"/>
          <c:w val="0.66163241905935088"/>
          <c:h val="0.68175250820920108"/>
        </c:manualLayout>
      </c:layout>
      <c:bar3DChart>
        <c:barDir val="col"/>
        <c:grouping val="clustered"/>
        <c:ser>
          <c:idx val="0"/>
          <c:order val="0"/>
          <c:tx>
            <c:strRef>
              <c:f>'SUMMARY DASHBOARD'!$D$30</c:f>
              <c:strCache>
                <c:ptCount val="1"/>
                <c:pt idx="0">
                  <c:v>Total Registrations</c:v>
                </c:pt>
              </c:strCache>
            </c:strRef>
          </c:tx>
          <c:dLbls>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DASHBOARD'!$E$29:$F$29</c:f>
              <c:numCache>
                <c:formatCode>0</c:formatCode>
                <c:ptCount val="2"/>
                <c:pt idx="0">
                  <c:v>2016</c:v>
                </c:pt>
                <c:pt idx="1">
                  <c:v>2015</c:v>
                </c:pt>
              </c:numCache>
            </c:numRef>
          </c:cat>
          <c:val>
            <c:numRef>
              <c:f>'SUMMARY DASHBOARD'!$E$30:$F$30</c:f>
              <c:numCache>
                <c:formatCode>#,##0</c:formatCode>
                <c:ptCount val="2"/>
                <c:pt idx="0">
                  <c:v>1878961</c:v>
                </c:pt>
                <c:pt idx="1">
                  <c:v>1866694</c:v>
                </c:pt>
              </c:numCache>
            </c:numRef>
          </c:val>
        </c:ser>
        <c:ser>
          <c:idx val="1"/>
          <c:order val="1"/>
          <c:tx>
            <c:strRef>
              <c:f>'SUMMARY DASHBOARD'!$D$31</c:f>
              <c:strCache>
                <c:ptCount val="1"/>
                <c:pt idx="0">
                  <c:v>No-Residentes</c:v>
                </c:pt>
              </c:strCache>
            </c:strRef>
          </c:tx>
          <c:dLbls>
            <c:dLbl>
              <c:idx val="0"/>
              <c:layout>
                <c:manualLayout>
                  <c:x val="6.976744186046613E-3"/>
                  <c:y val="-2.8054685321335016E-7"/>
                </c:manualLayout>
              </c:layout>
              <c:showVal val="1"/>
            </c:dLbl>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DASHBOARD'!$E$29:$F$29</c:f>
              <c:numCache>
                <c:formatCode>0</c:formatCode>
                <c:ptCount val="2"/>
                <c:pt idx="0">
                  <c:v>2016</c:v>
                </c:pt>
                <c:pt idx="1">
                  <c:v>2015</c:v>
                </c:pt>
              </c:numCache>
            </c:numRef>
          </c:cat>
          <c:val>
            <c:numRef>
              <c:f>'SUMMARY DASHBOARD'!$E$31:$F$31</c:f>
              <c:numCache>
                <c:formatCode>#,##0_);[Red]\(#,##0\)</c:formatCode>
                <c:ptCount val="2"/>
                <c:pt idx="0">
                  <c:v>1274410</c:v>
                </c:pt>
                <c:pt idx="1">
                  <c:v>1270400</c:v>
                </c:pt>
              </c:numCache>
            </c:numRef>
          </c:val>
        </c:ser>
        <c:ser>
          <c:idx val="2"/>
          <c:order val="2"/>
          <c:tx>
            <c:strRef>
              <c:f>'SUMMARY DASHBOARD'!$D$32</c:f>
              <c:strCache>
                <c:ptCount val="1"/>
                <c:pt idx="0">
                  <c:v>Residentes</c:v>
                </c:pt>
              </c:strCache>
            </c:strRef>
          </c:tx>
          <c:dLbls>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DASHBOARD'!$E$29:$F$29</c:f>
              <c:numCache>
                <c:formatCode>0</c:formatCode>
                <c:ptCount val="2"/>
                <c:pt idx="0">
                  <c:v>2016</c:v>
                </c:pt>
                <c:pt idx="1">
                  <c:v>2015</c:v>
                </c:pt>
              </c:numCache>
            </c:numRef>
          </c:cat>
          <c:val>
            <c:numRef>
              <c:f>'SUMMARY DASHBOARD'!$E$32:$F$32</c:f>
              <c:numCache>
                <c:formatCode>#,##0_);[Red]\(#,##0\)</c:formatCode>
                <c:ptCount val="2"/>
                <c:pt idx="0">
                  <c:v>604551</c:v>
                </c:pt>
                <c:pt idx="1">
                  <c:v>596294</c:v>
                </c:pt>
              </c:numCache>
            </c:numRef>
          </c:val>
        </c:ser>
        <c:gapWidth val="188"/>
        <c:shape val="cylinder"/>
        <c:axId val="132193280"/>
        <c:axId val="132203264"/>
        <c:axId val="0"/>
      </c:bar3DChart>
      <c:dateAx>
        <c:axId val="132193280"/>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32203264"/>
        <c:crosses val="autoZero"/>
        <c:lblOffset val="100"/>
        <c:baseTimeUnit val="days"/>
      </c:dateAx>
      <c:valAx>
        <c:axId val="132203264"/>
        <c:scaling>
          <c:orientation val="minMax"/>
          <c:max val="2500000"/>
          <c:min val="0"/>
        </c:scaling>
        <c:axPos val="l"/>
        <c:majorGridlines>
          <c:spPr>
            <a:ln>
              <a:solidFill>
                <a:srgbClr val="4F81BD"/>
              </a:solidFill>
            </a:ln>
          </c:spPr>
        </c:majorGridlines>
        <c:numFmt formatCode="#,##0" sourceLinked="1"/>
        <c:tickLblPos val="nextTo"/>
        <c:txPr>
          <a:bodyPr rot="0" vert="horz"/>
          <a:lstStyle/>
          <a:p>
            <a:pPr>
              <a:defRPr sz="800" b="1" i="0" u="none" strike="noStrike" baseline="0">
                <a:solidFill>
                  <a:srgbClr val="FFFFFF"/>
                </a:solidFill>
                <a:latin typeface="Calibri"/>
                <a:ea typeface="Calibri"/>
                <a:cs typeface="Calibri"/>
              </a:defRPr>
            </a:pPr>
            <a:endParaRPr lang="en-US"/>
          </a:p>
        </c:txPr>
        <c:crossAx val="132193280"/>
        <c:crosses val="autoZero"/>
        <c:crossBetween val="between"/>
        <c:majorUnit val="500000"/>
      </c:valAx>
      <c:spPr>
        <a:noFill/>
        <a:ln w="25400">
          <a:noFill/>
        </a:ln>
      </c:spPr>
    </c:plotArea>
    <c:legend>
      <c:legendPos val="r"/>
      <c:layout>
        <c:manualLayout>
          <c:xMode val="edge"/>
          <c:yMode val="edge"/>
          <c:x val="0.82209556098779391"/>
          <c:y val="0.1406322989420162"/>
          <c:w val="0.17790443901220901"/>
          <c:h val="0.72002968885214769"/>
        </c:manualLayout>
      </c:layout>
      <c:txPr>
        <a:bodyPr/>
        <a:lstStyle/>
        <a:p>
          <a:pPr>
            <a:defRPr sz="700" b="1" i="0" u="none" strike="noStrike" baseline="0">
              <a:solidFill>
                <a:srgbClr val="FFFFFF"/>
              </a:solidFill>
              <a:latin typeface="Calibri"/>
              <a:ea typeface="Calibri"/>
              <a:cs typeface="Calibri"/>
            </a:defRPr>
          </a:pPr>
          <a:endParaRPr lang="en-US"/>
        </a:p>
      </c:txPr>
    </c:legend>
    <c:plotVisOnly val="1"/>
    <c:dispBlanksAs val="gap"/>
  </c:chart>
  <c:spPr>
    <a:ln cap="rnd">
      <a:solidFill>
        <a:srgbClr val="4F81BD"/>
      </a:solidFill>
    </a:ln>
    <a:effectLst>
      <a:outerShdw blurRad="50800" dist="152400" dir="2400000" algn="tl" rotWithShape="0">
        <a:prstClr val="black">
          <a:alpha val="47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555" l="0.70000000000000062" r="0.70000000000000062" t="0.750000000000005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sz="1100" b="1" i="0" u="none" strike="noStrike" baseline="0">
                <a:solidFill>
                  <a:srgbClr val="FFFFFF"/>
                </a:solidFill>
                <a:latin typeface="Calibri"/>
                <a:ea typeface="Calibri"/>
                <a:cs typeface="Calibri"/>
              </a:defRPr>
            </a:pPr>
            <a:r>
              <a:rPr lang="en-US" sz="1100"/>
              <a:t>OCCUPANCY</a:t>
            </a:r>
            <a:r>
              <a:rPr lang="en-US" sz="1100" baseline="0"/>
              <a:t> % CALENDAR YEAR </a:t>
            </a:r>
            <a:r>
              <a:rPr lang="en-US" sz="1100"/>
              <a:t>2016 vs. 2015</a:t>
            </a:r>
          </a:p>
        </c:rich>
      </c:tx>
      <c:layout>
        <c:manualLayout>
          <c:xMode val="edge"/>
          <c:yMode val="edge"/>
          <c:x val="0.14844089511682218"/>
          <c:y val="4.1369997757395194E-2"/>
        </c:manualLayout>
      </c:layout>
    </c:title>
    <c:view3D>
      <c:rotX val="10"/>
      <c:rotY val="10"/>
      <c:depthPercent val="100"/>
      <c:rAngAx val="1"/>
    </c:view3D>
    <c:floor>
      <c:spPr>
        <a:ln>
          <a:solidFill>
            <a:srgbClr val="4F81BD">
              <a:lumMod val="75000"/>
            </a:srgbClr>
          </a:solidFill>
        </a:ln>
      </c:spPr>
    </c:floor>
    <c:sideWall>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sideWall>
    <c:backWall>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backWall>
    <c:plotArea>
      <c:layout>
        <c:manualLayout>
          <c:layoutTarget val="inner"/>
          <c:xMode val="edge"/>
          <c:yMode val="edge"/>
          <c:x val="0.14481206471100641"/>
          <c:y val="0.16241715997341041"/>
          <c:w val="0.78459047501085399"/>
          <c:h val="0.69878468357753865"/>
        </c:manualLayout>
      </c:layout>
      <c:bar3DChart>
        <c:barDir val="col"/>
        <c:grouping val="clustered"/>
        <c:ser>
          <c:idx val="0"/>
          <c:order val="0"/>
          <c:tx>
            <c:strRef>
              <c:f>'SUMMARY DASHBOARD'!$D$21</c:f>
              <c:strCache>
                <c:ptCount val="1"/>
                <c:pt idx="0">
                  <c:v>Occupancy %</c:v>
                </c:pt>
              </c:strCache>
            </c:strRef>
          </c:tx>
          <c:spPr>
            <a:effectLst>
              <a:outerShdw blurRad="40000" dist="23000" dir="5400000" rotWithShape="0">
                <a:srgbClr val="000000">
                  <a:alpha val="4000"/>
                </a:srgbClr>
              </a:outerShdw>
            </a:effectLst>
          </c:spPr>
          <c:dPt>
            <c:idx val="0"/>
            <c:spPr>
              <a:solidFill>
                <a:srgbClr val="D21C29">
                  <a:alpha val="56863"/>
                </a:srgbClr>
              </a:solidFill>
              <a:ln>
                <a:solidFill>
                  <a:srgbClr val="4F81BD"/>
                </a:solidFill>
              </a:ln>
              <a:effectLst>
                <a:outerShdw blurRad="40000" dist="23000" dir="5400000" rotWithShape="0">
                  <a:srgbClr val="000000">
                    <a:alpha val="4000"/>
                  </a:srgbClr>
                </a:outerShdw>
              </a:effectLst>
            </c:spPr>
          </c:dPt>
          <c:dPt>
            <c:idx val="1"/>
            <c:spPr>
              <a:solidFill>
                <a:srgbClr val="D21C29">
                  <a:alpha val="59000"/>
                </a:srgbClr>
              </a:solidFill>
              <a:ln>
                <a:solidFill>
                  <a:schemeClr val="accent1"/>
                </a:solidFill>
              </a:ln>
              <a:effectLst>
                <a:outerShdw blurRad="40000" dist="23000" dir="5400000" rotWithShape="0">
                  <a:srgbClr val="000000">
                    <a:alpha val="4000"/>
                  </a:srgbClr>
                </a:outerShdw>
              </a:effectLst>
            </c:spPr>
          </c:dPt>
          <c:dLbls>
            <c:dLbl>
              <c:idx val="0"/>
              <c:layout>
                <c:manualLayout>
                  <c:x val="7.4026863386773833E-3"/>
                  <c:y val="-4.6210410065150075E-3"/>
                </c:manualLayout>
              </c:layout>
              <c:showVal val="1"/>
            </c:dLbl>
            <c:dLbl>
              <c:idx val="1"/>
              <c:layout>
                <c:manualLayout>
                  <c:x val="1.3595865210706567E-2"/>
                  <c:y val="-1.1842545823406861E-3"/>
                </c:manualLayout>
              </c:layout>
              <c:showVal val="1"/>
            </c:dLbl>
            <c:txPr>
              <a:bodyPr/>
              <a:lstStyle/>
              <a:p>
                <a:pPr>
                  <a:defRPr sz="1000" b="1" i="0" u="none" strike="noStrike" baseline="0">
                    <a:solidFill>
                      <a:srgbClr val="000000"/>
                    </a:solidFill>
                    <a:latin typeface="Calibri"/>
                    <a:ea typeface="Calibri"/>
                    <a:cs typeface="Calibri"/>
                  </a:defRPr>
                </a:pPr>
                <a:endParaRPr lang="en-US"/>
              </a:p>
            </c:txPr>
            <c:showVal val="1"/>
          </c:dLbls>
          <c:cat>
            <c:numRef>
              <c:f>'SUMMARY DASHBOARD'!$E$20:$F$20</c:f>
              <c:numCache>
                <c:formatCode>0</c:formatCode>
                <c:ptCount val="2"/>
                <c:pt idx="0">
                  <c:v>2016</c:v>
                </c:pt>
                <c:pt idx="1">
                  <c:v>2015</c:v>
                </c:pt>
              </c:numCache>
            </c:numRef>
          </c:cat>
          <c:val>
            <c:numRef>
              <c:f>'SUMMARY DASHBOARD'!$E$21:$F$21</c:f>
              <c:numCache>
                <c:formatCode>0.0%</c:formatCode>
                <c:ptCount val="2"/>
                <c:pt idx="0">
                  <c:v>0.72760429353799994</c:v>
                </c:pt>
                <c:pt idx="1">
                  <c:v>0.75554094508949277</c:v>
                </c:pt>
              </c:numCache>
            </c:numRef>
          </c:val>
          <c:shape val="pyramid"/>
        </c:ser>
        <c:gapWidth val="198"/>
        <c:gapDepth val="39"/>
        <c:shape val="cone"/>
        <c:axId val="135166592"/>
        <c:axId val="135238784"/>
        <c:axId val="0"/>
      </c:bar3DChart>
      <c:dateAx>
        <c:axId val="135166592"/>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35238784"/>
        <c:crosses val="autoZero"/>
        <c:lblOffset val="100"/>
        <c:baseTimeUnit val="days"/>
      </c:dateAx>
      <c:valAx>
        <c:axId val="135238784"/>
        <c:scaling>
          <c:orientation val="minMax"/>
          <c:max val="0.85000000000000164"/>
          <c:min val="0.45000000000000101"/>
        </c:scaling>
        <c:axPos val="l"/>
        <c:majorGridlines>
          <c:spPr>
            <a:ln>
              <a:solidFill>
                <a:schemeClr val="accent1">
                  <a:lumMod val="75000"/>
                </a:schemeClr>
              </a:solidFill>
            </a:ln>
          </c:spPr>
        </c:majorGridlines>
        <c:numFmt formatCode="0.0%" sourceLinked="1"/>
        <c:tickLblPos val="nextTo"/>
        <c:txPr>
          <a:bodyPr rot="0" vert="horz"/>
          <a:lstStyle/>
          <a:p>
            <a:pPr>
              <a:defRPr sz="800" b="1" i="0" u="none" strike="noStrike" baseline="0">
                <a:solidFill>
                  <a:srgbClr val="FFFFFF"/>
                </a:solidFill>
                <a:latin typeface="Calibri"/>
                <a:ea typeface="Calibri"/>
                <a:cs typeface="Calibri"/>
              </a:defRPr>
            </a:pPr>
            <a:endParaRPr lang="en-US"/>
          </a:p>
        </c:txPr>
        <c:crossAx val="135166592"/>
        <c:crosses val="autoZero"/>
        <c:crossBetween val="between"/>
        <c:majorUnit val="0.1"/>
      </c:valAx>
      <c:spPr>
        <a:noFill/>
        <a:ln w="25400">
          <a:noFill/>
        </a:ln>
      </c:spPr>
    </c:plotArea>
    <c:plotVisOnly val="1"/>
    <c:dispBlanksAs val="gap"/>
  </c:chart>
  <c:spPr>
    <a:ln>
      <a:solidFill>
        <a:srgbClr val="4F81BD">
          <a:lumMod val="75000"/>
        </a:srgbClr>
      </a:solidFill>
    </a:ln>
    <a:effectLst>
      <a:outerShdw blurRad="63500" dist="38100" dir="3600000" sx="103000" sy="103000" algn="tl" rotWithShape="0">
        <a:prstClr val="black">
          <a:alpha val="51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577" l="0.70000000000000062" r="0.70000000000000062" t="0.75000000000000577"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1"/>
  <c:style val="47"/>
  <c:chart>
    <c:title>
      <c:tx>
        <c:rich>
          <a:bodyPr/>
          <a:lstStyle/>
          <a:p>
            <a:pPr>
              <a:defRPr sz="1050"/>
            </a:pPr>
            <a:r>
              <a:rPr lang="en-US" sz="1050" baseline="0"/>
              <a:t>ROOM DEMAND AND SUPPLY</a:t>
            </a:r>
          </a:p>
          <a:p>
            <a:pPr>
              <a:defRPr sz="1050"/>
            </a:pPr>
            <a:r>
              <a:rPr lang="en-US" sz="1050" baseline="0"/>
              <a:t>CALENDAR YEAR 2016 vs. 2015 </a:t>
            </a:r>
            <a:r>
              <a:rPr lang="en-US" sz="1050"/>
              <a:t> </a:t>
            </a:r>
          </a:p>
        </c:rich>
      </c:tx>
      <c:layout/>
    </c:title>
    <c:view3D>
      <c:rotX val="10"/>
      <c:rotY val="10"/>
      <c:depthPercent val="100"/>
      <c:rAngAx val="1"/>
    </c:view3D>
    <c:floor>
      <c:spPr>
        <a:ln>
          <a:solidFill>
            <a:srgbClr val="FFFF00"/>
          </a:solidFill>
        </a:ln>
      </c:spPr>
    </c:floor>
    <c:sideWall>
      <c:spPr>
        <a:ln>
          <a:solidFill>
            <a:schemeClr val="bg1">
              <a:lumMod val="75000"/>
            </a:schemeClr>
          </a:solidFill>
        </a:ln>
      </c:spPr>
    </c:sideWall>
    <c:backWall>
      <c:spPr>
        <a:ln>
          <a:solidFill>
            <a:schemeClr val="bg1">
              <a:lumMod val="75000"/>
            </a:schemeClr>
          </a:solidFill>
        </a:ln>
      </c:spPr>
    </c:backWall>
    <c:plotArea>
      <c:layout>
        <c:manualLayout>
          <c:layoutTarget val="inner"/>
          <c:xMode val="edge"/>
          <c:yMode val="edge"/>
          <c:x val="0.14666273667663199"/>
          <c:y val="0.20641336196611934"/>
          <c:w val="0.70765251103636351"/>
          <c:h val="0.68061943495125643"/>
        </c:manualLayout>
      </c:layout>
      <c:bar3DChart>
        <c:barDir val="col"/>
        <c:grouping val="clustered"/>
        <c:ser>
          <c:idx val="0"/>
          <c:order val="0"/>
          <c:tx>
            <c:strRef>
              <c:f>'SUMMARY DASHBOARD'!$D$25</c:f>
              <c:strCache>
                <c:ptCount val="1"/>
                <c:pt idx="0">
                  <c:v>Rooms Occupied</c:v>
                </c:pt>
              </c:strCache>
            </c:strRef>
          </c:tx>
          <c:spPr>
            <a:solidFill>
              <a:srgbClr val="FFFF00">
                <a:alpha val="69000"/>
              </a:srgbClr>
            </a:solidFill>
          </c:spPr>
          <c:dLbls>
            <c:txPr>
              <a:bodyPr/>
              <a:lstStyle/>
              <a:p>
                <a:pPr>
                  <a:defRPr sz="900" b="1"/>
                </a:pPr>
                <a:endParaRPr lang="en-US"/>
              </a:p>
            </c:txPr>
            <c:showVal val="1"/>
          </c:dLbls>
          <c:cat>
            <c:numRef>
              <c:f>'SUMMARY DASHBOARD'!$E$24:$F$24</c:f>
              <c:numCache>
                <c:formatCode>0</c:formatCode>
                <c:ptCount val="2"/>
                <c:pt idx="0">
                  <c:v>2016</c:v>
                </c:pt>
                <c:pt idx="1">
                  <c:v>2015</c:v>
                </c:pt>
              </c:numCache>
            </c:numRef>
          </c:cat>
          <c:val>
            <c:numRef>
              <c:f>'SUMMARY DASHBOARD'!$E$25:$F$25</c:f>
              <c:numCache>
                <c:formatCode>#,##0</c:formatCode>
                <c:ptCount val="2"/>
                <c:pt idx="0">
                  <c:v>2401522</c:v>
                </c:pt>
                <c:pt idx="1">
                  <c:v>2490235</c:v>
                </c:pt>
              </c:numCache>
            </c:numRef>
          </c:val>
        </c:ser>
        <c:ser>
          <c:idx val="1"/>
          <c:order val="1"/>
          <c:tx>
            <c:strRef>
              <c:f>'SUMMARY DASHBOARD'!$D$26</c:f>
              <c:strCache>
                <c:ptCount val="1"/>
                <c:pt idx="0">
                  <c:v>Rooms Available</c:v>
                </c:pt>
              </c:strCache>
            </c:strRef>
          </c:tx>
          <c:spPr>
            <a:solidFill>
              <a:schemeClr val="accent4">
                <a:lumMod val="75000"/>
                <a:alpha val="80000"/>
              </a:schemeClr>
            </a:solidFill>
          </c:spPr>
          <c:dLbls>
            <c:txPr>
              <a:bodyPr/>
              <a:lstStyle/>
              <a:p>
                <a:pPr>
                  <a:defRPr sz="900" b="1"/>
                </a:pPr>
                <a:endParaRPr lang="en-US"/>
              </a:p>
            </c:txPr>
            <c:showVal val="1"/>
          </c:dLbls>
          <c:cat>
            <c:numRef>
              <c:f>'SUMMARY DASHBOARD'!$E$24:$F$24</c:f>
              <c:numCache>
                <c:formatCode>0</c:formatCode>
                <c:ptCount val="2"/>
                <c:pt idx="0">
                  <c:v>2016</c:v>
                </c:pt>
                <c:pt idx="1">
                  <c:v>2015</c:v>
                </c:pt>
              </c:numCache>
            </c:numRef>
          </c:cat>
          <c:val>
            <c:numRef>
              <c:f>'SUMMARY DASHBOARD'!$E$26:$F$26</c:f>
              <c:numCache>
                <c:formatCode>#,##0_);[Red]\(#,##0\)</c:formatCode>
                <c:ptCount val="2"/>
                <c:pt idx="0">
                  <c:v>3300588</c:v>
                </c:pt>
                <c:pt idx="1">
                  <c:v>3295963</c:v>
                </c:pt>
              </c:numCache>
            </c:numRef>
          </c:val>
        </c:ser>
        <c:shape val="box"/>
        <c:axId val="135136000"/>
        <c:axId val="135137536"/>
        <c:axId val="0"/>
      </c:bar3DChart>
      <c:dateAx>
        <c:axId val="135136000"/>
        <c:scaling>
          <c:orientation val="minMax"/>
        </c:scaling>
        <c:axPos val="b"/>
        <c:numFmt formatCode="0" sourceLinked="0"/>
        <c:majorTickMark val="none"/>
        <c:tickLblPos val="nextTo"/>
        <c:txPr>
          <a:bodyPr rot="0" vert="horz"/>
          <a:lstStyle/>
          <a:p>
            <a:pPr>
              <a:defRPr sz="1000" b="1"/>
            </a:pPr>
            <a:endParaRPr lang="en-US"/>
          </a:p>
        </c:txPr>
        <c:crossAx val="135137536"/>
        <c:crosses val="autoZero"/>
        <c:lblOffset val="100"/>
        <c:baseTimeUnit val="days"/>
      </c:dateAx>
      <c:valAx>
        <c:axId val="135137536"/>
        <c:scaling>
          <c:orientation val="minMax"/>
          <c:max val="3500000"/>
          <c:min val="0"/>
        </c:scaling>
        <c:axPos val="l"/>
        <c:majorGridlines>
          <c:spPr>
            <a:ln>
              <a:solidFill>
                <a:schemeClr val="bg1">
                  <a:lumMod val="65000"/>
                </a:schemeClr>
              </a:solidFill>
            </a:ln>
          </c:spPr>
        </c:majorGridlines>
        <c:numFmt formatCode="#,##0" sourceLinked="1"/>
        <c:majorTickMark val="none"/>
        <c:tickLblPos val="nextTo"/>
        <c:txPr>
          <a:bodyPr rot="0" vert="horz"/>
          <a:lstStyle/>
          <a:p>
            <a:pPr>
              <a:defRPr sz="800" b="1"/>
            </a:pPr>
            <a:endParaRPr lang="en-US"/>
          </a:p>
        </c:txPr>
        <c:crossAx val="135136000"/>
        <c:crosses val="autoZero"/>
        <c:crossBetween val="between"/>
        <c:majorUnit val="1000000.0000000001"/>
      </c:valAx>
      <c:spPr>
        <a:noFill/>
        <a:ln w="25400">
          <a:noFill/>
        </a:ln>
      </c:spPr>
    </c:plotArea>
    <c:legend>
      <c:legendPos val="r"/>
      <c:layout>
        <c:manualLayout>
          <c:xMode val="edge"/>
          <c:yMode val="edge"/>
          <c:x val="0.85227086614173264"/>
          <c:y val="0.32291672631830542"/>
          <c:w val="0.13346010498687674"/>
          <c:h val="0.40769114769744691"/>
        </c:manualLayout>
      </c:layout>
      <c:txPr>
        <a:bodyPr/>
        <a:lstStyle/>
        <a:p>
          <a:pPr>
            <a:defRPr sz="700" b="1"/>
          </a:pPr>
          <a:endParaRPr lang="en-US"/>
        </a:p>
      </c:txPr>
    </c:legend>
    <c:plotVisOnly val="1"/>
    <c:dispBlanksAs val="gap"/>
  </c:chart>
  <c:spPr>
    <a:effectLst>
      <a:outerShdw blurRad="50800" dist="38100" dir="3600000" sx="103000" sy="103000" algn="tl" rotWithShape="0">
        <a:prstClr val="black">
          <a:alpha val="47000"/>
        </a:prstClr>
      </a:outerShdw>
    </a:effectLst>
  </c:spPr>
  <c:printSettings>
    <c:headerFooter/>
    <c:pageMargins b="0.75000000000000522" l="0.70000000000000062" r="0.70000000000000062" t="0.750000000000005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AVERAGE DAILY RATE (ADR$) AND RevPAR</a:t>
            </a:r>
          </a:p>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AUGUST 2016</a:t>
            </a:r>
          </a:p>
        </c:rich>
      </c:tx>
      <c:layout/>
    </c:title>
    <c:view3D>
      <c:rotX val="10"/>
      <c:depthPercent val="100"/>
      <c:rAngAx val="1"/>
    </c:view3D>
    <c:floor>
      <c:spPr>
        <a:solidFill>
          <a:srgbClr val="4F81BD">
            <a:alpha val="63000"/>
          </a:srgbClr>
        </a:solidFill>
        <a:ln w="12700">
          <a:solidFill>
            <a:srgbClr val="4F81BD">
              <a:lumMod val="75000"/>
            </a:srgbClr>
          </a:solidFill>
        </a:ln>
      </c:spPr>
    </c:floor>
    <c:sideWall>
      <c:spPr>
        <a:ln w="12700">
          <a:solidFill>
            <a:srgbClr val="4F81BD">
              <a:lumMod val="75000"/>
            </a:srgbClr>
          </a:solidFill>
        </a:ln>
      </c:spPr>
    </c:sideWall>
    <c:backWall>
      <c:spPr>
        <a:ln w="12700">
          <a:solidFill>
            <a:srgbClr val="4F81BD">
              <a:lumMod val="75000"/>
            </a:srgbClr>
          </a:solidFill>
        </a:ln>
      </c:spPr>
    </c:backWall>
    <c:plotArea>
      <c:layout>
        <c:manualLayout>
          <c:layoutTarget val="inner"/>
          <c:xMode val="edge"/>
          <c:yMode val="edge"/>
          <c:x val="0.10718890241418429"/>
          <c:y val="0.22027296587926509"/>
          <c:w val="0.72078714743330663"/>
          <c:h val="0.66481277340332723"/>
        </c:manualLayout>
      </c:layout>
      <c:bar3DChart>
        <c:barDir val="bar"/>
        <c:grouping val="clustered"/>
        <c:ser>
          <c:idx val="0"/>
          <c:order val="0"/>
          <c:tx>
            <c:strRef>
              <c:f>'SUMMARY DASHBOARD'!$D$16</c:f>
              <c:strCache>
                <c:ptCount val="1"/>
                <c:pt idx="0">
                  <c:v>ADR</c:v>
                </c:pt>
              </c:strCache>
            </c:strRef>
          </c:tx>
          <c:spPr>
            <a:gradFill flip="none" rotWithShape="1">
              <a:gsLst>
                <a:gs pos="0">
                  <a:srgbClr val="1E68AC"/>
                </a:gs>
                <a:gs pos="50000">
                  <a:srgbClr val="4F81BD">
                    <a:tint val="44500"/>
                    <a:satMod val="160000"/>
                  </a:srgbClr>
                </a:gs>
                <a:gs pos="100000">
                  <a:srgbClr val="4F81BD">
                    <a:tint val="23500"/>
                    <a:satMod val="160000"/>
                  </a:srgbClr>
                </a:gs>
              </a:gsLst>
              <a:path path="circle">
                <a:fillToRect l="100000" t="100000"/>
              </a:path>
              <a:tileRect r="-100000" b="-100000"/>
            </a:gradFill>
            <a:ln>
              <a:solidFill>
                <a:schemeClr val="accent1"/>
              </a:solidFill>
            </a:ln>
            <a:effectLst>
              <a:outerShdw blurRad="50800" dist="38100" dir="2700000" sx="83000" sy="83000" algn="tl" rotWithShape="0">
                <a:prstClr val="black"/>
              </a:outerShdw>
            </a:effectLst>
          </c:spPr>
          <c:dLbls>
            <c:txPr>
              <a:bodyPr/>
              <a:lstStyle/>
              <a:p>
                <a:pPr>
                  <a:defRPr sz="900" b="1" i="0" u="none" strike="noStrike" baseline="0">
                    <a:solidFill>
                      <a:srgbClr val="FFFFFF"/>
                    </a:solidFill>
                    <a:latin typeface="Calibri"/>
                    <a:ea typeface="Calibri"/>
                    <a:cs typeface="Calibri"/>
                  </a:defRPr>
                </a:pPr>
                <a:endParaRPr lang="en-US"/>
              </a:p>
            </c:txPr>
            <c:showVal val="1"/>
          </c:dLbls>
          <c:cat>
            <c:numRef>
              <c:f>'SUMMARY DASHBOARD'!$E$15:$F$15</c:f>
              <c:numCache>
                <c:formatCode>0</c:formatCode>
                <c:ptCount val="2"/>
                <c:pt idx="0">
                  <c:v>2016</c:v>
                </c:pt>
                <c:pt idx="1">
                  <c:v>2015</c:v>
                </c:pt>
              </c:numCache>
            </c:numRef>
          </c:cat>
          <c:val>
            <c:numRef>
              <c:f>'SUMMARY DASHBOARD'!$E$16:$F$16</c:f>
              <c:numCache>
                <c:formatCode>"$"#,##0.00</c:formatCode>
                <c:ptCount val="2"/>
                <c:pt idx="0">
                  <c:v>133.67190476190476</c:v>
                </c:pt>
                <c:pt idx="1">
                  <c:v>139.54485981308414</c:v>
                </c:pt>
              </c:numCache>
            </c:numRef>
          </c:val>
          <c:shape val="cylinder"/>
        </c:ser>
        <c:ser>
          <c:idx val="1"/>
          <c:order val="1"/>
          <c:tx>
            <c:strRef>
              <c:f>'SUMMARY DASHBOARD'!$D$17</c:f>
              <c:strCache>
                <c:ptCount val="1"/>
                <c:pt idx="0">
                  <c:v>RevPAR</c:v>
                </c:pt>
              </c:strCache>
            </c:strRef>
          </c:tx>
          <c:spPr>
            <a:gradFill flip="none" rotWithShape="1">
              <a:gsLst>
                <a:gs pos="0">
                  <a:srgbClr val="FF0000"/>
                </a:gs>
                <a:gs pos="50000">
                  <a:srgbClr val="4F81BD">
                    <a:tint val="44500"/>
                    <a:satMod val="160000"/>
                  </a:srgbClr>
                </a:gs>
                <a:gs pos="100000">
                  <a:srgbClr val="4F81BD">
                    <a:tint val="23500"/>
                    <a:satMod val="160000"/>
                  </a:srgbClr>
                </a:gs>
              </a:gsLst>
              <a:path path="circle">
                <a:fillToRect l="100000" t="100000"/>
              </a:path>
              <a:tileRect r="-100000" b="-100000"/>
            </a:gradFill>
          </c:spPr>
          <c:dLbls>
            <c:txPr>
              <a:bodyPr/>
              <a:lstStyle/>
              <a:p>
                <a:pPr>
                  <a:defRPr sz="900" b="1" i="0" u="none" strike="noStrike" baseline="0">
                    <a:solidFill>
                      <a:srgbClr val="FFFFFF"/>
                    </a:solidFill>
                    <a:latin typeface="Calibri"/>
                    <a:ea typeface="Calibri"/>
                    <a:cs typeface="Calibri"/>
                  </a:defRPr>
                </a:pPr>
                <a:endParaRPr lang="en-US"/>
              </a:p>
            </c:txPr>
            <c:showVal val="1"/>
          </c:dLbls>
          <c:cat>
            <c:numRef>
              <c:f>'SUMMARY DASHBOARD'!$E$15:$F$15</c:f>
              <c:numCache>
                <c:formatCode>0</c:formatCode>
                <c:ptCount val="2"/>
                <c:pt idx="0">
                  <c:v>2016</c:v>
                </c:pt>
                <c:pt idx="1">
                  <c:v>2015</c:v>
                </c:pt>
              </c:numCache>
            </c:numRef>
          </c:cat>
          <c:val>
            <c:numRef>
              <c:f>'SUMMARY DASHBOARD'!$E$17:$F$17</c:f>
              <c:numCache>
                <c:formatCode>"$"#,##0.00_);[Red]\("$"#,##0.00\)</c:formatCode>
                <c:ptCount val="2"/>
                <c:pt idx="0">
                  <c:v>90.848523312205202</c:v>
                </c:pt>
                <c:pt idx="1">
                  <c:v>98.751916104114812</c:v>
                </c:pt>
              </c:numCache>
            </c:numRef>
          </c:val>
          <c:shape val="cylinder"/>
        </c:ser>
        <c:shape val="box"/>
        <c:axId val="135319552"/>
        <c:axId val="135321088"/>
        <c:axId val="0"/>
      </c:bar3DChart>
      <c:dateAx>
        <c:axId val="135319552"/>
        <c:scaling>
          <c:orientation val="minMax"/>
        </c:scaling>
        <c:axPos val="l"/>
        <c:numFmt formatCode="0" sourceLinked="1"/>
        <c:majorTickMark val="none"/>
        <c:tickLblPos val="nextTo"/>
        <c:txPr>
          <a:bodyPr rot="0" vert="horz"/>
          <a:lstStyle/>
          <a:p>
            <a:pPr>
              <a:defRPr sz="900" b="1" i="0" u="none" strike="noStrike" baseline="0">
                <a:solidFill>
                  <a:srgbClr val="FFFFFF"/>
                </a:solidFill>
                <a:latin typeface="Calibri"/>
                <a:ea typeface="Calibri"/>
                <a:cs typeface="Calibri"/>
              </a:defRPr>
            </a:pPr>
            <a:endParaRPr lang="en-US"/>
          </a:p>
        </c:txPr>
        <c:crossAx val="135321088"/>
        <c:crosses val="autoZero"/>
        <c:lblOffset val="100"/>
        <c:baseTimeUnit val="days"/>
      </c:dateAx>
      <c:valAx>
        <c:axId val="135321088"/>
        <c:scaling>
          <c:orientation val="minMax"/>
          <c:max val="175"/>
          <c:min val="75"/>
        </c:scaling>
        <c:axPos val="b"/>
        <c:majorGridlines>
          <c:spPr>
            <a:ln w="22225">
              <a:solidFill>
                <a:srgbClr val="4F81BD">
                  <a:lumMod val="75000"/>
                </a:srgbClr>
              </a:solidFill>
            </a:ln>
            <a:effectLst>
              <a:outerShdw blurRad="50800" dist="38100" dir="2700000" algn="tl" rotWithShape="0">
                <a:prstClr val="black">
                  <a:alpha val="40000"/>
                </a:prstClr>
              </a:outerShdw>
            </a:effectLst>
          </c:spPr>
        </c:majorGridlines>
        <c:numFmt formatCode="&quot;$&quot;#,##0.00" sourceLinked="1"/>
        <c:majorTickMark val="none"/>
        <c:tickLblPos val="nextTo"/>
        <c:spPr>
          <a:ln w="12700">
            <a:solidFill>
              <a:srgbClr val="FF0000"/>
            </a:solidFill>
          </a:ln>
        </c:spPr>
        <c:txPr>
          <a:bodyPr rot="0" vert="horz"/>
          <a:lstStyle/>
          <a:p>
            <a:pPr>
              <a:defRPr sz="900" b="1" i="0" u="none" strike="noStrike" baseline="0">
                <a:solidFill>
                  <a:srgbClr val="FFFFFF"/>
                </a:solidFill>
                <a:latin typeface="Calibri"/>
                <a:ea typeface="Calibri"/>
                <a:cs typeface="Calibri"/>
              </a:defRPr>
            </a:pPr>
            <a:endParaRPr lang="en-US"/>
          </a:p>
        </c:txPr>
        <c:crossAx val="135319552"/>
        <c:crosses val="autoZero"/>
        <c:crossBetween val="between"/>
        <c:majorUnit val="25"/>
        <c:minorUnit val="5"/>
      </c:valAx>
      <c:spPr>
        <a:noFill/>
        <a:ln w="25400">
          <a:noFill/>
        </a:ln>
      </c:spPr>
    </c:plotArea>
    <c:legend>
      <c:legendPos val="r"/>
      <c:layout>
        <c:manualLayout>
          <c:xMode val="edge"/>
          <c:yMode val="edge"/>
          <c:x val="0.84479823519178199"/>
          <c:y val="0.39921566054243363"/>
          <c:w val="0.13706117264787224"/>
          <c:h val="0.26795494313210882"/>
        </c:manualLayout>
      </c:layout>
      <c:txPr>
        <a:bodyPr/>
        <a:lstStyle/>
        <a:p>
          <a:pPr>
            <a:defRPr sz="800" b="1" i="0" u="none" strike="noStrike" baseline="0">
              <a:solidFill>
                <a:srgbClr val="FFFFFF"/>
              </a:solidFill>
              <a:latin typeface="Calibri"/>
              <a:ea typeface="Calibri"/>
              <a:cs typeface="Calibri"/>
            </a:defRPr>
          </a:pPr>
          <a:endParaRPr lang="en-US"/>
        </a:p>
      </c:txPr>
    </c:legend>
    <c:plotVisOnly val="1"/>
    <c:dispBlanksAs val="gap"/>
  </c:chart>
  <c:spPr>
    <a:ln>
      <a:solidFill>
        <a:srgbClr val="4F81BD">
          <a:lumMod val="75000"/>
        </a:srgbClr>
      </a:solidFill>
    </a:ln>
    <a:effectLst>
      <a:outerShdw blurRad="50800" dist="76200" dir="2400000" sx="102000" sy="102000" algn="tl" rotWithShape="0">
        <a:prstClr val="black">
          <a:alpha val="44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266" l="0.70000000000000062" r="0.70000000000000062" t="0.75000000000000266"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603250</xdr:colOff>
      <xdr:row>0</xdr:row>
      <xdr:rowOff>230188</xdr:rowOff>
    </xdr:from>
    <xdr:to>
      <xdr:col>11</xdr:col>
      <xdr:colOff>801688</xdr:colOff>
      <xdr:row>7</xdr:row>
      <xdr:rowOff>63499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7</xdr:col>
      <xdr:colOff>603250</xdr:colOff>
      <xdr:row>7</xdr:row>
      <xdr:rowOff>309562</xdr:rowOff>
    </xdr:from>
    <xdr:to>
      <xdr:col>11</xdr:col>
      <xdr:colOff>812801</xdr:colOff>
      <xdr:row>15</xdr:row>
      <xdr:rowOff>39688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563562</xdr:colOff>
      <xdr:row>43</xdr:row>
      <xdr:rowOff>55563</xdr:rowOff>
    </xdr:from>
    <xdr:to>
      <xdr:col>11</xdr:col>
      <xdr:colOff>825499</xdr:colOff>
      <xdr:row>57</xdr:row>
      <xdr:rowOff>127000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9</xdr:col>
      <xdr:colOff>619124</xdr:colOff>
      <xdr:row>51</xdr:row>
      <xdr:rowOff>103188</xdr:rowOff>
    </xdr:from>
    <xdr:ext cx="416589" cy="233205"/>
    <xdr:sp macro="" textlink="">
      <xdr:nvSpPr>
        <xdr:cNvPr id="6" name="TextBox 5"/>
        <xdr:cNvSpPr txBox="1"/>
      </xdr:nvSpPr>
      <xdr:spPr>
        <a:xfrm>
          <a:off x="6707187" y="14017626"/>
          <a:ext cx="41658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900" b="1">
              <a:solidFill>
                <a:srgbClr val="92D050"/>
              </a:solidFill>
            </a:rPr>
            <a:t>1.4%</a:t>
          </a:r>
        </a:p>
      </xdr:txBody>
    </xdr:sp>
    <xdr:clientData/>
  </xdr:oneCellAnchor>
  <xdr:twoCellAnchor>
    <xdr:from>
      <xdr:col>7</xdr:col>
      <xdr:colOff>579439</xdr:colOff>
      <xdr:row>23</xdr:row>
      <xdr:rowOff>150812</xdr:rowOff>
    </xdr:from>
    <xdr:to>
      <xdr:col>11</xdr:col>
      <xdr:colOff>809626</xdr:colOff>
      <xdr:row>30</xdr:row>
      <xdr:rowOff>55564</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571500</xdr:colOff>
      <xdr:row>30</xdr:row>
      <xdr:rowOff>293687</xdr:rowOff>
    </xdr:from>
    <xdr:to>
      <xdr:col>11</xdr:col>
      <xdr:colOff>801687</xdr:colOff>
      <xdr:row>42</xdr:row>
      <xdr:rowOff>7937</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611188</xdr:colOff>
      <xdr:row>15</xdr:row>
      <xdr:rowOff>325436</xdr:rowOff>
    </xdr:from>
    <xdr:to>
      <xdr:col>11</xdr:col>
      <xdr:colOff>809625</xdr:colOff>
      <xdr:row>22</xdr:row>
      <xdr:rowOff>222249</xdr:rowOff>
    </xdr:to>
    <xdr:graphicFrame macro="">
      <xdr:nvGraphicFramePr>
        <xdr:cNvPr id="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492126</xdr:colOff>
      <xdr:row>19</xdr:row>
      <xdr:rowOff>261936</xdr:rowOff>
    </xdr:from>
    <xdr:to>
      <xdr:col>11</xdr:col>
      <xdr:colOff>7937</xdr:colOff>
      <xdr:row>19</xdr:row>
      <xdr:rowOff>333375</xdr:rowOff>
    </xdr:to>
    <xdr:cxnSp macro="">
      <xdr:nvCxnSpPr>
        <xdr:cNvPr id="10" name="Straight Arrow Connector 9"/>
        <xdr:cNvCxnSpPr/>
      </xdr:nvCxnSpPr>
      <xdr:spPr>
        <a:xfrm>
          <a:off x="7426326" y="6481761"/>
          <a:ext cx="344486" cy="71439"/>
        </a:xfrm>
        <a:prstGeom prst="straightConnector1">
          <a:avLst/>
        </a:prstGeom>
        <a:ln w="25400">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373063</xdr:colOff>
      <xdr:row>19</xdr:row>
      <xdr:rowOff>285749</xdr:rowOff>
    </xdr:from>
    <xdr:ext cx="476250" cy="233205"/>
    <xdr:sp macro="" textlink="">
      <xdr:nvSpPr>
        <xdr:cNvPr id="11" name="TextBox 10"/>
        <xdr:cNvSpPr txBox="1"/>
      </xdr:nvSpPr>
      <xdr:spPr>
        <a:xfrm>
          <a:off x="7307263" y="6505574"/>
          <a:ext cx="47625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900" b="1">
              <a:solidFill>
                <a:srgbClr val="92D050"/>
              </a:solidFill>
            </a:rPr>
            <a:t>-</a:t>
          </a:r>
          <a:r>
            <a:rPr lang="en-US" sz="900" b="1">
              <a:solidFill>
                <a:srgbClr val="FFFF00"/>
              </a:solidFill>
            </a:rPr>
            <a:t>4.2%</a:t>
          </a:r>
        </a:p>
      </xdr:txBody>
    </xdr:sp>
    <xdr:clientData/>
  </xdr:oneCellAnchor>
  <xdr:twoCellAnchor>
    <xdr:from>
      <xdr:col>8</xdr:col>
      <xdr:colOff>492125</xdr:colOff>
      <xdr:row>19</xdr:row>
      <xdr:rowOff>182565</xdr:rowOff>
    </xdr:from>
    <xdr:to>
      <xdr:col>8</xdr:col>
      <xdr:colOff>777875</xdr:colOff>
      <xdr:row>19</xdr:row>
      <xdr:rowOff>253999</xdr:rowOff>
    </xdr:to>
    <xdr:cxnSp macro="">
      <xdr:nvCxnSpPr>
        <xdr:cNvPr id="12" name="Straight Arrow Connector 11"/>
        <xdr:cNvCxnSpPr/>
      </xdr:nvCxnSpPr>
      <xdr:spPr>
        <a:xfrm>
          <a:off x="5768975" y="6402390"/>
          <a:ext cx="285750" cy="71434"/>
        </a:xfrm>
        <a:prstGeom prst="straightConnector1">
          <a:avLst/>
        </a:prstGeom>
        <a:ln w="22225">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en-US" sz="1000" b="1">
            <a:solidFill>
              <a:srgbClr val="92D050"/>
            </a:solidFill>
          </a:endParaRPr>
        </a:p>
      </cdr:txBody>
    </cdr:sp>
  </cdr:relSizeAnchor>
  <cdr:relSizeAnchor xmlns:cdr="http://schemas.openxmlformats.org/drawingml/2006/chartDrawing">
    <cdr:from>
      <cdr:x>0.49206</cdr:x>
      <cdr:y>0.37345</cdr:y>
    </cdr:from>
    <cdr:to>
      <cdr:x>0.5805</cdr:x>
      <cdr:y>0.39387</cdr:y>
    </cdr:to>
    <cdr:sp macro="" textlink="">
      <cdr:nvSpPr>
        <cdr:cNvPr id="5" name="Straight Arrow Connector 4"/>
        <cdr:cNvSpPr/>
      </cdr:nvSpPr>
      <cdr:spPr>
        <a:xfrm xmlns:a="http://schemas.openxmlformats.org/drawingml/2006/main">
          <a:off x="1722426" y="835920"/>
          <a:ext cx="309574" cy="45719"/>
        </a:xfrm>
        <a:prstGeom xmlns:a="http://schemas.openxmlformats.org/drawingml/2006/main" prst="straightConnector1">
          <a:avLst/>
        </a:prstGeom>
        <a:ln xmlns:a="http://schemas.openxmlformats.org/drawingml/2006/main" w="22225">
          <a:solidFill>
            <a:srgbClr val="FFFF00"/>
          </a:solidFill>
          <a:tailEnd type="arrow"/>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0.46032</cdr:x>
      <cdr:y>0.38779</cdr:y>
    </cdr:from>
    <cdr:to>
      <cdr:x>0.57144</cdr:x>
      <cdr:y>0.50879</cdr:y>
    </cdr:to>
    <cdr:sp macro="" textlink="">
      <cdr:nvSpPr>
        <cdr:cNvPr id="6" name="TextBox 5"/>
        <cdr:cNvSpPr txBox="1"/>
      </cdr:nvSpPr>
      <cdr:spPr>
        <a:xfrm xmlns:a="http://schemas.openxmlformats.org/drawingml/2006/main">
          <a:off x="1611312" y="868028"/>
          <a:ext cx="388968" cy="27084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FFFF00"/>
              </a:solidFill>
            </a:rPr>
            <a:t>-2.8</a:t>
          </a:r>
        </a:p>
      </cdr:txBody>
    </cdr:sp>
  </cdr:relSizeAnchor>
</c:userShapes>
</file>

<file path=xl/drawings/drawing3.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AUGUST 2016</a:t>
          </a:r>
          <a:endParaRPr lang="en-US" sz="1200" b="1">
            <a:solidFill>
              <a:schemeClr val="bg1"/>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0.29399</cdr:x>
      <cdr:y>0.35031</cdr:y>
    </cdr:from>
    <cdr:to>
      <cdr:x>0.60802</cdr:x>
      <cdr:y>0.37024</cdr:y>
    </cdr:to>
    <cdr:sp macro="" textlink="">
      <cdr:nvSpPr>
        <cdr:cNvPr id="5" name="Straight Arrow Connector 4"/>
        <cdr:cNvSpPr/>
      </cdr:nvSpPr>
      <cdr:spPr>
        <a:xfrm xmlns:a="http://schemas.openxmlformats.org/drawingml/2006/main" flipV="1">
          <a:off x="1047750" y="803592"/>
          <a:ext cx="1119187" cy="45719"/>
        </a:xfrm>
        <a:prstGeom xmlns:a="http://schemas.openxmlformats.org/drawingml/2006/main" prst="straightConnector1">
          <a:avLst/>
        </a:prstGeom>
        <a:ln xmlns:a="http://schemas.openxmlformats.org/drawingml/2006/main" w="19050" cap="rnd">
          <a:solidFill>
            <a:srgbClr val="92D050">
              <a:alpha val="73000"/>
            </a:srgbClr>
          </a:solidFill>
          <a:round/>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0.40169</cdr:x>
      <cdr:y>0.24744</cdr:y>
    </cdr:from>
    <cdr:to>
      <cdr:x>0.48633</cdr:x>
      <cdr:y>0.32651</cdr:y>
    </cdr:to>
    <cdr:sp macro="" textlink="">
      <cdr:nvSpPr>
        <cdr:cNvPr id="6" name="TextBox 5"/>
        <cdr:cNvSpPr txBox="1"/>
      </cdr:nvSpPr>
      <cdr:spPr>
        <a:xfrm xmlns:a="http://schemas.openxmlformats.org/drawingml/2006/main">
          <a:off x="1431603" y="567618"/>
          <a:ext cx="301651" cy="181381"/>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0.7%</a:t>
          </a:r>
        </a:p>
      </cdr:txBody>
    </cdr:sp>
  </cdr:relSizeAnchor>
  <cdr:relSizeAnchor xmlns:cdr="http://schemas.openxmlformats.org/drawingml/2006/chartDrawing">
    <cdr:from>
      <cdr:x>0.43117</cdr:x>
      <cdr:y>0.41372</cdr:y>
    </cdr:from>
    <cdr:to>
      <cdr:x>0.52807</cdr:x>
      <cdr:y>0.50576</cdr:y>
    </cdr:to>
    <cdr:sp macro="" textlink="">
      <cdr:nvSpPr>
        <cdr:cNvPr id="7" name="TextBox 6"/>
        <cdr:cNvSpPr txBox="1"/>
      </cdr:nvSpPr>
      <cdr:spPr>
        <a:xfrm xmlns:a="http://schemas.openxmlformats.org/drawingml/2006/main">
          <a:off x="1536678" y="949051"/>
          <a:ext cx="345345" cy="21113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0.3%</a:t>
          </a:r>
        </a:p>
      </cdr:txBody>
    </cdr:sp>
  </cdr:relSizeAnchor>
  <cdr:relSizeAnchor xmlns:cdr="http://schemas.openxmlformats.org/drawingml/2006/chartDrawing">
    <cdr:from>
      <cdr:x>0.35635</cdr:x>
      <cdr:y>0.50973</cdr:y>
    </cdr:from>
    <cdr:to>
      <cdr:x>0.66815</cdr:x>
      <cdr:y>0.52966</cdr:y>
    </cdr:to>
    <cdr:sp macro="" textlink="">
      <cdr:nvSpPr>
        <cdr:cNvPr id="8" name="Straight Arrow Connector 7"/>
        <cdr:cNvSpPr/>
      </cdr:nvSpPr>
      <cdr:spPr>
        <a:xfrm xmlns:a="http://schemas.openxmlformats.org/drawingml/2006/main" flipV="1">
          <a:off x="1270000" y="1169285"/>
          <a:ext cx="1111250" cy="45719"/>
        </a:xfrm>
        <a:prstGeom xmlns:a="http://schemas.openxmlformats.org/drawingml/2006/main" prst="straightConnector1">
          <a:avLst/>
        </a:prstGeom>
        <a:ln xmlns:a="http://schemas.openxmlformats.org/drawingml/2006/main" w="19050" cap="sq">
          <a:solidFill>
            <a:srgbClr val="92D050">
              <a:alpha val="73000"/>
            </a:srgbClr>
          </a:solidFill>
          <a:bevel/>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0.41649</cdr:x>
      <cdr:y>0.67742</cdr:y>
    </cdr:from>
    <cdr:to>
      <cdr:x>0.72829</cdr:x>
      <cdr:y>0.69735</cdr:y>
    </cdr:to>
    <cdr:sp macro="" textlink="">
      <cdr:nvSpPr>
        <cdr:cNvPr id="9" name="Straight Arrow Connector 8"/>
        <cdr:cNvSpPr/>
      </cdr:nvSpPr>
      <cdr:spPr>
        <a:xfrm xmlns:a="http://schemas.openxmlformats.org/drawingml/2006/main" flipV="1">
          <a:off x="1484329" y="1553962"/>
          <a:ext cx="1111235" cy="45718"/>
        </a:xfrm>
        <a:prstGeom xmlns:a="http://schemas.openxmlformats.org/drawingml/2006/main" prst="straightConnector1">
          <a:avLst/>
        </a:prstGeom>
        <a:noFill xmlns:a="http://schemas.openxmlformats.org/drawingml/2006/main"/>
        <a:ln xmlns:a="http://schemas.openxmlformats.org/drawingml/2006/main" w="19050" cap="sq" cmpd="sng" algn="ctr">
          <a:solidFill>
            <a:srgbClr val="92D050">
              <a:alpha val="73000"/>
            </a:srgbClr>
          </a:solidFill>
          <a:prstDash val="solid"/>
          <a:bevel/>
          <a:headEnd type="oval" w="sm" len="lg"/>
          <a:tailEnd type="oval" w="sm" len="lg"/>
        </a:ln>
        <a:effectLst xmlns:a="http://schemas.openxmlformats.org/drawingml/2006/main">
          <a:glow rad="63500">
            <a:srgbClr val="C0504D">
              <a:satMod val="175000"/>
              <a:alpha val="40000"/>
            </a:srgb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5.xml><?xml version="1.0" encoding="utf-8"?>
<c:userShapes xmlns:c="http://schemas.openxmlformats.org/drawingml/2006/chart">
  <cdr:relSizeAnchor xmlns:cdr="http://schemas.openxmlformats.org/drawingml/2006/chartDrawing">
    <cdr:from>
      <cdr:x>0.35781</cdr:x>
      <cdr:y>0.39403</cdr:y>
    </cdr:from>
    <cdr:to>
      <cdr:x>0.71012</cdr:x>
      <cdr:y>0.41383</cdr:y>
    </cdr:to>
    <cdr:sp macro="" textlink="">
      <cdr:nvSpPr>
        <cdr:cNvPr id="3" name="Straight Arrow Connector 2"/>
        <cdr:cNvSpPr/>
      </cdr:nvSpPr>
      <cdr:spPr>
        <a:xfrm xmlns:a="http://schemas.openxmlformats.org/drawingml/2006/main">
          <a:off x="1263836" y="910134"/>
          <a:ext cx="1244425" cy="45734"/>
        </a:xfrm>
        <a:prstGeom xmlns:a="http://schemas.openxmlformats.org/drawingml/2006/main" prst="straightConnector1">
          <a:avLst/>
        </a:prstGeom>
        <a:ln xmlns:a="http://schemas.openxmlformats.org/drawingml/2006/main" w="31750">
          <a:solidFill>
            <a:srgbClr val="FFFF00">
              <a:alpha val="63000"/>
            </a:srgbClr>
          </a:solidFill>
          <a:headEnd type="diamond" w="lg" len="med"/>
          <a:tailEnd type="diamond" w="lg" len="med"/>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0.47957</cdr:x>
      <cdr:y>0.31017</cdr:y>
    </cdr:from>
    <cdr:to>
      <cdr:x>0.56405</cdr:x>
      <cdr:y>0.4055</cdr:y>
    </cdr:to>
    <cdr:sp macro="" textlink="">
      <cdr:nvSpPr>
        <cdr:cNvPr id="4" name="TextBox 3"/>
        <cdr:cNvSpPr txBox="1"/>
      </cdr:nvSpPr>
      <cdr:spPr>
        <a:xfrm xmlns:a="http://schemas.openxmlformats.org/drawingml/2006/main">
          <a:off x="1693920" y="716432"/>
          <a:ext cx="298399" cy="22019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FFFF00"/>
              </a:solidFill>
            </a:rPr>
            <a:t>-2.8</a:t>
          </a:r>
        </a:p>
      </cdr:txBody>
    </cdr:sp>
  </cdr:relSizeAnchor>
</c:userShapes>
</file>

<file path=xl/drawings/drawing6.xml><?xml version="1.0" encoding="utf-8"?>
<c:userShapes xmlns:c="http://schemas.openxmlformats.org/drawingml/2006/chart">
  <cdr:relSizeAnchor xmlns:cdr="http://schemas.openxmlformats.org/drawingml/2006/chartDrawing">
    <cdr:from>
      <cdr:x>0.28345</cdr:x>
      <cdr:y>0.51064</cdr:y>
    </cdr:from>
    <cdr:to>
      <cdr:x>0.40817</cdr:x>
      <cdr:y>0.60993</cdr:y>
    </cdr:to>
    <cdr:sp macro="" textlink="">
      <cdr:nvSpPr>
        <cdr:cNvPr id="2" name="TextBox 1"/>
        <cdr:cNvSpPr txBox="1"/>
      </cdr:nvSpPr>
      <cdr:spPr>
        <a:xfrm xmlns:a="http://schemas.openxmlformats.org/drawingml/2006/main">
          <a:off x="992201" y="1143010"/>
          <a:ext cx="436575" cy="2222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FFFF00"/>
              </a:solidFill>
            </a:rPr>
            <a:t>-8.0%</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F254"/>
  <sheetViews>
    <sheetView tabSelected="1" zoomScale="120" zoomScaleNormal="120" workbookViewId="0">
      <selection activeCell="D3" sqref="D3:G3"/>
    </sheetView>
  </sheetViews>
  <sheetFormatPr defaultRowHeight="12.75"/>
  <cols>
    <col min="1" max="1" width="1.85546875" style="991" customWidth="1"/>
    <col min="2" max="2" width="2.7109375" style="991" customWidth="1"/>
    <col min="3" max="11" width="12.42578125" style="991" customWidth="1"/>
    <col min="12" max="12" width="15.28515625" style="991" customWidth="1"/>
    <col min="13" max="18" width="12.42578125" style="991" customWidth="1"/>
    <col min="19" max="256" width="9.140625" style="991"/>
    <col min="257" max="257" width="1.85546875" style="991" customWidth="1"/>
    <col min="258" max="258" width="2.7109375" style="991" customWidth="1"/>
    <col min="259" max="274" width="12.42578125" style="991" customWidth="1"/>
    <col min="275" max="512" width="9.140625" style="991"/>
    <col min="513" max="513" width="1.85546875" style="991" customWidth="1"/>
    <col min="514" max="514" width="2.7109375" style="991" customWidth="1"/>
    <col min="515" max="530" width="12.42578125" style="991" customWidth="1"/>
    <col min="531" max="768" width="9.140625" style="991"/>
    <col min="769" max="769" width="1.85546875" style="991" customWidth="1"/>
    <col min="770" max="770" width="2.7109375" style="991" customWidth="1"/>
    <col min="771" max="786" width="12.42578125" style="991" customWidth="1"/>
    <col min="787" max="1024" width="9.140625" style="991"/>
    <col min="1025" max="1025" width="1.85546875" style="991" customWidth="1"/>
    <col min="1026" max="1026" width="2.7109375" style="991" customWidth="1"/>
    <col min="1027" max="1042" width="12.42578125" style="991" customWidth="1"/>
    <col min="1043" max="1280" width="9.140625" style="991"/>
    <col min="1281" max="1281" width="1.85546875" style="991" customWidth="1"/>
    <col min="1282" max="1282" width="2.7109375" style="991" customWidth="1"/>
    <col min="1283" max="1298" width="12.42578125" style="991" customWidth="1"/>
    <col min="1299" max="1536" width="9.140625" style="991"/>
    <col min="1537" max="1537" width="1.85546875" style="991" customWidth="1"/>
    <col min="1538" max="1538" width="2.7109375" style="991" customWidth="1"/>
    <col min="1539" max="1554" width="12.42578125" style="991" customWidth="1"/>
    <col min="1555" max="1792" width="9.140625" style="991"/>
    <col min="1793" max="1793" width="1.85546875" style="991" customWidth="1"/>
    <col min="1794" max="1794" width="2.7109375" style="991" customWidth="1"/>
    <col min="1795" max="1810" width="12.42578125" style="991" customWidth="1"/>
    <col min="1811" max="2048" width="9.140625" style="991"/>
    <col min="2049" max="2049" width="1.85546875" style="991" customWidth="1"/>
    <col min="2050" max="2050" width="2.7109375" style="991" customWidth="1"/>
    <col min="2051" max="2066" width="12.42578125" style="991" customWidth="1"/>
    <col min="2067" max="2304" width="9.140625" style="991"/>
    <col min="2305" max="2305" width="1.85546875" style="991" customWidth="1"/>
    <col min="2306" max="2306" width="2.7109375" style="991" customWidth="1"/>
    <col min="2307" max="2322" width="12.42578125" style="991" customWidth="1"/>
    <col min="2323" max="2560" width="9.140625" style="991"/>
    <col min="2561" max="2561" width="1.85546875" style="991" customWidth="1"/>
    <col min="2562" max="2562" width="2.7109375" style="991" customWidth="1"/>
    <col min="2563" max="2578" width="12.42578125" style="991" customWidth="1"/>
    <col min="2579" max="2816" width="9.140625" style="991"/>
    <col min="2817" max="2817" width="1.85546875" style="991" customWidth="1"/>
    <col min="2818" max="2818" width="2.7109375" style="991" customWidth="1"/>
    <col min="2819" max="2834" width="12.42578125" style="991" customWidth="1"/>
    <col min="2835" max="3072" width="9.140625" style="991"/>
    <col min="3073" max="3073" width="1.85546875" style="991" customWidth="1"/>
    <col min="3074" max="3074" width="2.7109375" style="991" customWidth="1"/>
    <col min="3075" max="3090" width="12.42578125" style="991" customWidth="1"/>
    <col min="3091" max="3328" width="9.140625" style="991"/>
    <col min="3329" max="3329" width="1.85546875" style="991" customWidth="1"/>
    <col min="3330" max="3330" width="2.7109375" style="991" customWidth="1"/>
    <col min="3331" max="3346" width="12.42578125" style="991" customWidth="1"/>
    <col min="3347" max="3584" width="9.140625" style="991"/>
    <col min="3585" max="3585" width="1.85546875" style="991" customWidth="1"/>
    <col min="3586" max="3586" width="2.7109375" style="991" customWidth="1"/>
    <col min="3587" max="3602" width="12.42578125" style="991" customWidth="1"/>
    <col min="3603" max="3840" width="9.140625" style="991"/>
    <col min="3841" max="3841" width="1.85546875" style="991" customWidth="1"/>
    <col min="3842" max="3842" width="2.7109375" style="991" customWidth="1"/>
    <col min="3843" max="3858" width="12.42578125" style="991" customWidth="1"/>
    <col min="3859" max="4096" width="9.140625" style="991"/>
    <col min="4097" max="4097" width="1.85546875" style="991" customWidth="1"/>
    <col min="4098" max="4098" width="2.7109375" style="991" customWidth="1"/>
    <col min="4099" max="4114" width="12.42578125" style="991" customWidth="1"/>
    <col min="4115" max="4352" width="9.140625" style="991"/>
    <col min="4353" max="4353" width="1.85546875" style="991" customWidth="1"/>
    <col min="4354" max="4354" width="2.7109375" style="991" customWidth="1"/>
    <col min="4355" max="4370" width="12.42578125" style="991" customWidth="1"/>
    <col min="4371" max="4608" width="9.140625" style="991"/>
    <col min="4609" max="4609" width="1.85546875" style="991" customWidth="1"/>
    <col min="4610" max="4610" width="2.7109375" style="991" customWidth="1"/>
    <col min="4611" max="4626" width="12.42578125" style="991" customWidth="1"/>
    <col min="4627" max="4864" width="9.140625" style="991"/>
    <col min="4865" max="4865" width="1.85546875" style="991" customWidth="1"/>
    <col min="4866" max="4866" width="2.7109375" style="991" customWidth="1"/>
    <col min="4867" max="4882" width="12.42578125" style="991" customWidth="1"/>
    <col min="4883" max="5120" width="9.140625" style="991"/>
    <col min="5121" max="5121" width="1.85546875" style="991" customWidth="1"/>
    <col min="5122" max="5122" width="2.7109375" style="991" customWidth="1"/>
    <col min="5123" max="5138" width="12.42578125" style="991" customWidth="1"/>
    <col min="5139" max="5376" width="9.140625" style="991"/>
    <col min="5377" max="5377" width="1.85546875" style="991" customWidth="1"/>
    <col min="5378" max="5378" width="2.7109375" style="991" customWidth="1"/>
    <col min="5379" max="5394" width="12.42578125" style="991" customWidth="1"/>
    <col min="5395" max="5632" width="9.140625" style="991"/>
    <col min="5633" max="5633" width="1.85546875" style="991" customWidth="1"/>
    <col min="5634" max="5634" width="2.7109375" style="991" customWidth="1"/>
    <col min="5635" max="5650" width="12.42578125" style="991" customWidth="1"/>
    <col min="5651" max="5888" width="9.140625" style="991"/>
    <col min="5889" max="5889" width="1.85546875" style="991" customWidth="1"/>
    <col min="5890" max="5890" width="2.7109375" style="991" customWidth="1"/>
    <col min="5891" max="5906" width="12.42578125" style="991" customWidth="1"/>
    <col min="5907" max="6144" width="9.140625" style="991"/>
    <col min="6145" max="6145" width="1.85546875" style="991" customWidth="1"/>
    <col min="6146" max="6146" width="2.7109375" style="991" customWidth="1"/>
    <col min="6147" max="6162" width="12.42578125" style="991" customWidth="1"/>
    <col min="6163" max="6400" width="9.140625" style="991"/>
    <col min="6401" max="6401" width="1.85546875" style="991" customWidth="1"/>
    <col min="6402" max="6402" width="2.7109375" style="991" customWidth="1"/>
    <col min="6403" max="6418" width="12.42578125" style="991" customWidth="1"/>
    <col min="6419" max="6656" width="9.140625" style="991"/>
    <col min="6657" max="6657" width="1.85546875" style="991" customWidth="1"/>
    <col min="6658" max="6658" width="2.7109375" style="991" customWidth="1"/>
    <col min="6659" max="6674" width="12.42578125" style="991" customWidth="1"/>
    <col min="6675" max="6912" width="9.140625" style="991"/>
    <col min="6913" max="6913" width="1.85546875" style="991" customWidth="1"/>
    <col min="6914" max="6914" width="2.7109375" style="991" customWidth="1"/>
    <col min="6915" max="6930" width="12.42578125" style="991" customWidth="1"/>
    <col min="6931" max="7168" width="9.140625" style="991"/>
    <col min="7169" max="7169" width="1.85546875" style="991" customWidth="1"/>
    <col min="7170" max="7170" width="2.7109375" style="991" customWidth="1"/>
    <col min="7171" max="7186" width="12.42578125" style="991" customWidth="1"/>
    <col min="7187" max="7424" width="9.140625" style="991"/>
    <col min="7425" max="7425" width="1.85546875" style="991" customWidth="1"/>
    <col min="7426" max="7426" width="2.7109375" style="991" customWidth="1"/>
    <col min="7427" max="7442" width="12.42578125" style="991" customWidth="1"/>
    <col min="7443" max="7680" width="9.140625" style="991"/>
    <col min="7681" max="7681" width="1.85546875" style="991" customWidth="1"/>
    <col min="7682" max="7682" width="2.7109375" style="991" customWidth="1"/>
    <col min="7683" max="7698" width="12.42578125" style="991" customWidth="1"/>
    <col min="7699" max="7936" width="9.140625" style="991"/>
    <col min="7937" max="7937" width="1.85546875" style="991" customWidth="1"/>
    <col min="7938" max="7938" width="2.7109375" style="991" customWidth="1"/>
    <col min="7939" max="7954" width="12.42578125" style="991" customWidth="1"/>
    <col min="7955" max="8192" width="9.140625" style="991"/>
    <col min="8193" max="8193" width="1.85546875" style="991" customWidth="1"/>
    <col min="8194" max="8194" width="2.7109375" style="991" customWidth="1"/>
    <col min="8195" max="8210" width="12.42578125" style="991" customWidth="1"/>
    <col min="8211" max="8448" width="9.140625" style="991"/>
    <col min="8449" max="8449" width="1.85546875" style="991" customWidth="1"/>
    <col min="8450" max="8450" width="2.7109375" style="991" customWidth="1"/>
    <col min="8451" max="8466" width="12.42578125" style="991" customWidth="1"/>
    <col min="8467" max="8704" width="9.140625" style="991"/>
    <col min="8705" max="8705" width="1.85546875" style="991" customWidth="1"/>
    <col min="8706" max="8706" width="2.7109375" style="991" customWidth="1"/>
    <col min="8707" max="8722" width="12.42578125" style="991" customWidth="1"/>
    <col min="8723" max="8960" width="9.140625" style="991"/>
    <col min="8961" max="8961" width="1.85546875" style="991" customWidth="1"/>
    <col min="8962" max="8962" width="2.7109375" style="991" customWidth="1"/>
    <col min="8963" max="8978" width="12.42578125" style="991" customWidth="1"/>
    <col min="8979" max="9216" width="9.140625" style="991"/>
    <col min="9217" max="9217" width="1.85546875" style="991" customWidth="1"/>
    <col min="9218" max="9218" width="2.7109375" style="991" customWidth="1"/>
    <col min="9219" max="9234" width="12.42578125" style="991" customWidth="1"/>
    <col min="9235" max="9472" width="9.140625" style="991"/>
    <col min="9473" max="9473" width="1.85546875" style="991" customWidth="1"/>
    <col min="9474" max="9474" width="2.7109375" style="991" customWidth="1"/>
    <col min="9475" max="9490" width="12.42578125" style="991" customWidth="1"/>
    <col min="9491" max="9728" width="9.140625" style="991"/>
    <col min="9729" max="9729" width="1.85546875" style="991" customWidth="1"/>
    <col min="9730" max="9730" width="2.7109375" style="991" customWidth="1"/>
    <col min="9731" max="9746" width="12.42578125" style="991" customWidth="1"/>
    <col min="9747" max="9984" width="9.140625" style="991"/>
    <col min="9985" max="9985" width="1.85546875" style="991" customWidth="1"/>
    <col min="9986" max="9986" width="2.7109375" style="991" customWidth="1"/>
    <col min="9987" max="10002" width="12.42578125" style="991" customWidth="1"/>
    <col min="10003" max="10240" width="9.140625" style="991"/>
    <col min="10241" max="10241" width="1.85546875" style="991" customWidth="1"/>
    <col min="10242" max="10242" width="2.7109375" style="991" customWidth="1"/>
    <col min="10243" max="10258" width="12.42578125" style="991" customWidth="1"/>
    <col min="10259" max="10496" width="9.140625" style="991"/>
    <col min="10497" max="10497" width="1.85546875" style="991" customWidth="1"/>
    <col min="10498" max="10498" width="2.7109375" style="991" customWidth="1"/>
    <col min="10499" max="10514" width="12.42578125" style="991" customWidth="1"/>
    <col min="10515" max="10752" width="9.140625" style="991"/>
    <col min="10753" max="10753" width="1.85546875" style="991" customWidth="1"/>
    <col min="10754" max="10754" width="2.7109375" style="991" customWidth="1"/>
    <col min="10755" max="10770" width="12.42578125" style="991" customWidth="1"/>
    <col min="10771" max="11008" width="9.140625" style="991"/>
    <col min="11009" max="11009" width="1.85546875" style="991" customWidth="1"/>
    <col min="11010" max="11010" width="2.7109375" style="991" customWidth="1"/>
    <col min="11011" max="11026" width="12.42578125" style="991" customWidth="1"/>
    <col min="11027" max="11264" width="9.140625" style="991"/>
    <col min="11265" max="11265" width="1.85546875" style="991" customWidth="1"/>
    <col min="11266" max="11266" width="2.7109375" style="991" customWidth="1"/>
    <col min="11267" max="11282" width="12.42578125" style="991" customWidth="1"/>
    <col min="11283" max="11520" width="9.140625" style="991"/>
    <col min="11521" max="11521" width="1.85546875" style="991" customWidth="1"/>
    <col min="11522" max="11522" width="2.7109375" style="991" customWidth="1"/>
    <col min="11523" max="11538" width="12.42578125" style="991" customWidth="1"/>
    <col min="11539" max="11776" width="9.140625" style="991"/>
    <col min="11777" max="11777" width="1.85546875" style="991" customWidth="1"/>
    <col min="11778" max="11778" width="2.7109375" style="991" customWidth="1"/>
    <col min="11779" max="11794" width="12.42578125" style="991" customWidth="1"/>
    <col min="11795" max="12032" width="9.140625" style="991"/>
    <col min="12033" max="12033" width="1.85546875" style="991" customWidth="1"/>
    <col min="12034" max="12034" width="2.7109375" style="991" customWidth="1"/>
    <col min="12035" max="12050" width="12.42578125" style="991" customWidth="1"/>
    <col min="12051" max="12288" width="9.140625" style="991"/>
    <col min="12289" max="12289" width="1.85546875" style="991" customWidth="1"/>
    <col min="12290" max="12290" width="2.7109375" style="991" customWidth="1"/>
    <col min="12291" max="12306" width="12.42578125" style="991" customWidth="1"/>
    <col min="12307" max="12544" width="9.140625" style="991"/>
    <col min="12545" max="12545" width="1.85546875" style="991" customWidth="1"/>
    <col min="12546" max="12546" width="2.7109375" style="991" customWidth="1"/>
    <col min="12547" max="12562" width="12.42578125" style="991" customWidth="1"/>
    <col min="12563" max="12800" width="9.140625" style="991"/>
    <col min="12801" max="12801" width="1.85546875" style="991" customWidth="1"/>
    <col min="12802" max="12802" width="2.7109375" style="991" customWidth="1"/>
    <col min="12803" max="12818" width="12.42578125" style="991" customWidth="1"/>
    <col min="12819" max="13056" width="9.140625" style="991"/>
    <col min="13057" max="13057" width="1.85546875" style="991" customWidth="1"/>
    <col min="13058" max="13058" width="2.7109375" style="991" customWidth="1"/>
    <col min="13059" max="13074" width="12.42578125" style="991" customWidth="1"/>
    <col min="13075" max="13312" width="9.140625" style="991"/>
    <col min="13313" max="13313" width="1.85546875" style="991" customWidth="1"/>
    <col min="13314" max="13314" width="2.7109375" style="991" customWidth="1"/>
    <col min="13315" max="13330" width="12.42578125" style="991" customWidth="1"/>
    <col min="13331" max="13568" width="9.140625" style="991"/>
    <col min="13569" max="13569" width="1.85546875" style="991" customWidth="1"/>
    <col min="13570" max="13570" width="2.7109375" style="991" customWidth="1"/>
    <col min="13571" max="13586" width="12.42578125" style="991" customWidth="1"/>
    <col min="13587" max="13824" width="9.140625" style="991"/>
    <col min="13825" max="13825" width="1.85546875" style="991" customWidth="1"/>
    <col min="13826" max="13826" width="2.7109375" style="991" customWidth="1"/>
    <col min="13827" max="13842" width="12.42578125" style="991" customWidth="1"/>
    <col min="13843" max="14080" width="9.140625" style="991"/>
    <col min="14081" max="14081" width="1.85546875" style="991" customWidth="1"/>
    <col min="14082" max="14082" width="2.7109375" style="991" customWidth="1"/>
    <col min="14083" max="14098" width="12.42578125" style="991" customWidth="1"/>
    <col min="14099" max="14336" width="9.140625" style="991"/>
    <col min="14337" max="14337" width="1.85546875" style="991" customWidth="1"/>
    <col min="14338" max="14338" width="2.7109375" style="991" customWidth="1"/>
    <col min="14339" max="14354" width="12.42578125" style="991" customWidth="1"/>
    <col min="14355" max="14592" width="9.140625" style="991"/>
    <col min="14593" max="14593" width="1.85546875" style="991" customWidth="1"/>
    <col min="14594" max="14594" width="2.7109375" style="991" customWidth="1"/>
    <col min="14595" max="14610" width="12.42578125" style="991" customWidth="1"/>
    <col min="14611" max="14848" width="9.140625" style="991"/>
    <col min="14849" max="14849" width="1.85546875" style="991" customWidth="1"/>
    <col min="14850" max="14850" width="2.7109375" style="991" customWidth="1"/>
    <col min="14851" max="14866" width="12.42578125" style="991" customWidth="1"/>
    <col min="14867" max="15104" width="9.140625" style="991"/>
    <col min="15105" max="15105" width="1.85546875" style="991" customWidth="1"/>
    <col min="15106" max="15106" width="2.7109375" style="991" customWidth="1"/>
    <col min="15107" max="15122" width="12.42578125" style="991" customWidth="1"/>
    <col min="15123" max="15360" width="9.140625" style="991"/>
    <col min="15361" max="15361" width="1.85546875" style="991" customWidth="1"/>
    <col min="15362" max="15362" width="2.7109375" style="991" customWidth="1"/>
    <col min="15363" max="15378" width="12.42578125" style="991" customWidth="1"/>
    <col min="15379" max="15616" width="9.140625" style="991"/>
    <col min="15617" max="15617" width="1.85546875" style="991" customWidth="1"/>
    <col min="15618" max="15618" width="2.7109375" style="991" customWidth="1"/>
    <col min="15619" max="15634" width="12.42578125" style="991" customWidth="1"/>
    <col min="15635" max="15872" width="9.140625" style="991"/>
    <col min="15873" max="15873" width="1.85546875" style="991" customWidth="1"/>
    <col min="15874" max="15874" width="2.7109375" style="991" customWidth="1"/>
    <col min="15875" max="15890" width="12.42578125" style="991" customWidth="1"/>
    <col min="15891" max="16128" width="9.140625" style="991"/>
    <col min="16129" max="16129" width="1.85546875" style="991" customWidth="1"/>
    <col min="16130" max="16130" width="2.7109375" style="991" customWidth="1"/>
    <col min="16131" max="16146" width="12.42578125" style="991" customWidth="1"/>
    <col min="16147" max="16384" width="9.140625" style="991"/>
  </cols>
  <sheetData>
    <row r="1" spans="1:29" ht="74.25" customHeight="1">
      <c r="A1" s="987"/>
      <c r="B1" s="988"/>
      <c r="C1" s="988"/>
      <c r="D1" s="988"/>
      <c r="E1" s="988"/>
      <c r="F1" s="988"/>
      <c r="G1" s="989"/>
      <c r="H1" s="988"/>
      <c r="I1" s="988"/>
      <c r="J1" s="988"/>
      <c r="K1" s="988"/>
      <c r="L1" s="990"/>
    </row>
    <row r="2" spans="1:29" ht="28.5">
      <c r="A2" s="992"/>
      <c r="B2" s="993"/>
      <c r="C2" s="994" t="s">
        <v>148</v>
      </c>
      <c r="D2" s="994"/>
      <c r="E2" s="994"/>
      <c r="F2" s="994"/>
      <c r="G2" s="994"/>
      <c r="H2" s="994"/>
      <c r="I2" s="995"/>
      <c r="J2" s="995"/>
      <c r="K2" s="996"/>
      <c r="L2" s="997"/>
      <c r="M2" s="998"/>
      <c r="N2" s="998"/>
      <c r="O2" s="998"/>
      <c r="P2" s="998"/>
      <c r="Q2" s="998"/>
      <c r="R2" s="998"/>
      <c r="S2" s="998"/>
      <c r="T2" s="998"/>
      <c r="U2" s="998"/>
      <c r="V2" s="998"/>
      <c r="W2" s="998"/>
      <c r="X2" s="998"/>
      <c r="Y2" s="998"/>
      <c r="Z2" s="998"/>
      <c r="AA2" s="998"/>
      <c r="AB2" s="998"/>
      <c r="AC2" s="998"/>
    </row>
    <row r="3" spans="1:29" ht="18.75">
      <c r="A3" s="992"/>
      <c r="B3" s="996"/>
      <c r="C3" s="996"/>
      <c r="D3" s="999" t="s">
        <v>28</v>
      </c>
      <c r="E3" s="999"/>
      <c r="F3" s="999"/>
      <c r="G3" s="999"/>
      <c r="H3" s="996"/>
      <c r="I3" s="996"/>
      <c r="J3" s="996"/>
      <c r="K3" s="996"/>
      <c r="L3" s="997"/>
      <c r="M3" s="998"/>
      <c r="N3" s="998"/>
      <c r="O3" s="998"/>
      <c r="P3" s="998"/>
      <c r="Q3" s="998"/>
      <c r="R3" s="998"/>
      <c r="S3" s="998"/>
      <c r="T3" s="998"/>
      <c r="U3" s="998"/>
      <c r="V3" s="998"/>
      <c r="W3" s="998"/>
      <c r="X3" s="998"/>
      <c r="Y3" s="998"/>
      <c r="Z3" s="998"/>
      <c r="AA3" s="998"/>
      <c r="AB3" s="998"/>
      <c r="AC3" s="998"/>
    </row>
    <row r="4" spans="1:29">
      <c r="A4" s="992"/>
      <c r="B4" s="996"/>
      <c r="C4" s="996"/>
      <c r="D4" s="996"/>
      <c r="E4" s="996"/>
      <c r="F4" s="996"/>
      <c r="G4" s="996"/>
      <c r="H4" s="996"/>
      <c r="I4" s="996"/>
      <c r="J4" s="996"/>
      <c r="K4" s="996"/>
      <c r="L4" s="997"/>
      <c r="M4" s="998"/>
      <c r="N4" s="998"/>
      <c r="O4" s="998"/>
      <c r="P4" s="998"/>
      <c r="Q4" s="998"/>
      <c r="R4" s="998"/>
      <c r="S4" s="998"/>
      <c r="T4" s="998"/>
      <c r="U4" s="998"/>
      <c r="V4" s="998"/>
      <c r="W4" s="998"/>
      <c r="X4" s="998"/>
      <c r="Y4" s="998"/>
      <c r="Z4" s="998"/>
      <c r="AA4" s="998"/>
      <c r="AB4" s="998"/>
      <c r="AC4" s="998"/>
    </row>
    <row r="5" spans="1:29" ht="15.75">
      <c r="A5" s="992"/>
      <c r="B5" s="1000"/>
      <c r="C5" s="1001" t="s">
        <v>149</v>
      </c>
      <c r="D5" s="1001"/>
      <c r="E5" s="1001"/>
      <c r="F5" s="1001"/>
      <c r="G5" s="1001"/>
      <c r="H5" s="1001"/>
      <c r="I5" s="996"/>
      <c r="J5" s="996"/>
      <c r="K5" s="996"/>
      <c r="L5" s="997"/>
      <c r="M5" s="998"/>
      <c r="N5" s="998"/>
      <c r="O5" s="998"/>
      <c r="P5" s="998"/>
      <c r="Q5" s="998"/>
      <c r="R5" s="998"/>
      <c r="S5" s="998"/>
      <c r="T5" s="998"/>
      <c r="U5" s="998"/>
      <c r="V5" s="998"/>
      <c r="W5" s="998"/>
      <c r="X5" s="998"/>
      <c r="Y5" s="998"/>
      <c r="Z5" s="998"/>
      <c r="AA5" s="998"/>
      <c r="AB5" s="998"/>
      <c r="AC5" s="998"/>
    </row>
    <row r="6" spans="1:29" ht="13.5" thickBot="1">
      <c r="A6" s="992"/>
      <c r="B6" s="996"/>
      <c r="C6" s="996"/>
      <c r="D6" s="996"/>
      <c r="E6" s="996"/>
      <c r="F6" s="996"/>
      <c r="G6" s="996"/>
      <c r="H6" s="996"/>
      <c r="I6" s="996"/>
      <c r="J6" s="996"/>
      <c r="K6" s="996"/>
      <c r="L6" s="997"/>
      <c r="M6" s="998"/>
      <c r="N6" s="998"/>
      <c r="O6" s="998"/>
      <c r="P6" s="998"/>
      <c r="Q6" s="998"/>
      <c r="R6" s="998"/>
      <c r="S6" s="998"/>
      <c r="T6" s="998"/>
      <c r="U6" s="998"/>
      <c r="V6" s="998"/>
      <c r="W6" s="998"/>
      <c r="X6" s="998"/>
      <c r="Y6" s="998"/>
      <c r="Z6" s="998"/>
      <c r="AA6" s="998"/>
      <c r="AB6" s="998"/>
      <c r="AC6" s="998"/>
    </row>
    <row r="7" spans="1:29" ht="25.5" customHeight="1" thickBot="1">
      <c r="A7" s="992"/>
      <c r="B7" s="1002"/>
      <c r="C7" s="1003"/>
      <c r="D7" s="1002"/>
      <c r="E7" s="1004">
        <v>2016</v>
      </c>
      <c r="F7" s="1005">
        <v>2015</v>
      </c>
      <c r="G7" s="1006" t="s">
        <v>8</v>
      </c>
      <c r="H7" s="996"/>
      <c r="I7" s="996"/>
      <c r="J7" s="996"/>
      <c r="K7" s="1002"/>
      <c r="L7" s="1007"/>
      <c r="M7" s="1008"/>
      <c r="N7" s="1009"/>
      <c r="O7" s="998"/>
      <c r="P7" s="998"/>
      <c r="Q7" s="998"/>
      <c r="R7" s="998"/>
      <c r="S7" s="998"/>
      <c r="T7" s="998"/>
      <c r="U7" s="998"/>
      <c r="V7" s="998"/>
      <c r="W7" s="998"/>
      <c r="X7" s="998"/>
      <c r="Y7" s="998"/>
      <c r="Z7" s="998"/>
      <c r="AA7" s="998"/>
      <c r="AB7" s="998"/>
      <c r="AC7" s="998"/>
    </row>
    <row r="8" spans="1:29" ht="25.5" customHeight="1" thickBot="1">
      <c r="A8" s="992"/>
      <c r="B8" s="1010"/>
      <c r="C8" s="1011"/>
      <c r="D8" s="1012" t="s">
        <v>150</v>
      </c>
      <c r="E8" s="1013">
        <f>'REG+OCC BY CLASS AUGUST 2016'!K6</f>
        <v>0.67963812944854651</v>
      </c>
      <c r="F8" s="1014">
        <f>'REG+OCC BY CLASS AUGUST 2016'!L6</f>
        <v>0.70767147020957866</v>
      </c>
      <c r="G8" s="1015">
        <f>'REG+OCC BY CLASS AUGUST 2016'!M6</f>
        <v>-2.8000000000000003</v>
      </c>
      <c r="H8" s="996"/>
      <c r="I8" s="996"/>
      <c r="J8" s="996"/>
      <c r="K8" s="1010"/>
      <c r="L8" s="1016"/>
      <c r="M8" s="1017"/>
      <c r="N8" s="1018"/>
      <c r="O8" s="998"/>
      <c r="P8" s="998"/>
      <c r="Q8" s="998"/>
      <c r="R8" s="998"/>
      <c r="S8" s="998"/>
      <c r="T8" s="998"/>
      <c r="U8" s="998"/>
      <c r="V8" s="998"/>
      <c r="W8" s="998"/>
      <c r="X8" s="998"/>
      <c r="Y8" s="998"/>
      <c r="Z8" s="998"/>
      <c r="AA8" s="998"/>
      <c r="AB8" s="998"/>
      <c r="AC8" s="998"/>
    </row>
    <row r="9" spans="1:29" ht="17.25" customHeight="1" thickBot="1">
      <c r="A9" s="992"/>
      <c r="B9" s="1010"/>
      <c r="C9" s="1011"/>
      <c r="D9" s="1019"/>
      <c r="E9" s="1020"/>
      <c r="F9" s="1021"/>
      <c r="G9" s="1022"/>
      <c r="H9" s="996"/>
      <c r="I9" s="996"/>
      <c r="J9" s="996"/>
      <c r="K9" s="1010"/>
      <c r="L9" s="1016"/>
      <c r="M9" s="1017"/>
      <c r="N9" s="1018"/>
      <c r="O9" s="998"/>
      <c r="P9" s="998"/>
      <c r="Q9" s="998"/>
      <c r="R9" s="998"/>
      <c r="S9" s="998"/>
      <c r="T9" s="998"/>
      <c r="U9" s="998"/>
      <c r="V9" s="998"/>
      <c r="W9" s="998"/>
      <c r="X9" s="998"/>
      <c r="Y9" s="998"/>
      <c r="Z9" s="998"/>
      <c r="AA9" s="998"/>
      <c r="AB9" s="998"/>
      <c r="AC9" s="998"/>
    </row>
    <row r="10" spans="1:29" ht="25.5" customHeight="1" thickBot="1">
      <c r="A10" s="992"/>
      <c r="B10" s="1010"/>
      <c r="C10" s="1011"/>
      <c r="D10" s="1023"/>
      <c r="E10" s="1004">
        <v>2016</v>
      </c>
      <c r="F10" s="1005">
        <v>2015</v>
      </c>
      <c r="G10" s="1006" t="s">
        <v>8</v>
      </c>
      <c r="H10" s="996"/>
      <c r="I10" s="996"/>
      <c r="J10" s="996"/>
      <c r="K10" s="1010"/>
      <c r="L10" s="1016"/>
      <c r="M10" s="1017"/>
      <c r="N10" s="1018"/>
      <c r="O10" s="998"/>
      <c r="P10" s="998"/>
      <c r="Q10" s="998"/>
      <c r="R10" s="998"/>
      <c r="S10" s="998"/>
      <c r="T10" s="998"/>
      <c r="U10" s="998"/>
      <c r="V10" s="998"/>
      <c r="W10" s="998"/>
      <c r="X10" s="998"/>
      <c r="Y10" s="998"/>
      <c r="Z10" s="998"/>
      <c r="AA10" s="998"/>
      <c r="AB10" s="998"/>
      <c r="AC10" s="998"/>
    </row>
    <row r="11" spans="1:29" ht="30" customHeight="1" thickBot="1">
      <c r="A11" s="992"/>
      <c r="B11" s="1010"/>
      <c r="C11" s="1024"/>
      <c r="D11" s="1025" t="s">
        <v>151</v>
      </c>
      <c r="E11" s="1026">
        <f>'REG+OCC BY CLASS AUGUST 2016'!B6</f>
        <v>209798</v>
      </c>
      <c r="F11" s="1027">
        <f>'REG+OCC BY CLASS AUGUST 2016'!C6</f>
        <v>221114</v>
      </c>
      <c r="G11" s="1028">
        <f>'REG+OCC BY CLASS AUGUST 2016'!D6</f>
        <v>-5.1177220800130249E-2</v>
      </c>
      <c r="H11" s="996"/>
      <c r="I11" s="996"/>
      <c r="J11" s="996"/>
      <c r="K11" s="1010"/>
      <c r="L11" s="1029"/>
      <c r="M11" s="1030"/>
      <c r="N11" s="1018"/>
      <c r="O11" s="998"/>
      <c r="P11" s="998"/>
      <c r="Q11" s="998"/>
      <c r="R11" s="998"/>
      <c r="S11" s="998"/>
      <c r="T11" s="998"/>
      <c r="U11" s="998"/>
      <c r="V11" s="998"/>
      <c r="W11" s="998"/>
      <c r="X11" s="998"/>
      <c r="Y11" s="998"/>
      <c r="Z11" s="998"/>
      <c r="AA11" s="998"/>
      <c r="AB11" s="998"/>
      <c r="AC11" s="998"/>
    </row>
    <row r="12" spans="1:29" ht="28.5" customHeight="1" thickBot="1">
      <c r="A12" s="992"/>
      <c r="B12" s="1010"/>
      <c r="C12" s="1024"/>
      <c r="D12" s="1031" t="s">
        <v>152</v>
      </c>
      <c r="E12" s="1032">
        <f>'REG+OCC BY CLASS AUGUST 2016'!E6</f>
        <v>142615</v>
      </c>
      <c r="F12" s="1032">
        <f>'REG+OCC BY CLASS AUGUST 2016'!F6</f>
        <v>144274</v>
      </c>
      <c r="G12" s="1033">
        <f>'REG+OCC BY CLASS AUGUST 2016'!G6</f>
        <v>-1.1498953380373456E-2</v>
      </c>
      <c r="H12" s="996"/>
      <c r="I12" s="996"/>
      <c r="J12" s="996"/>
      <c r="K12" s="1010"/>
      <c r="L12" s="1029"/>
      <c r="M12" s="1030"/>
      <c r="N12" s="1018"/>
      <c r="O12" s="998"/>
      <c r="P12" s="998"/>
      <c r="Q12" s="998"/>
      <c r="R12" s="998"/>
      <c r="S12" s="998"/>
      <c r="T12" s="998"/>
      <c r="U12" s="998"/>
      <c r="V12" s="998"/>
      <c r="W12" s="998"/>
      <c r="X12" s="998"/>
      <c r="Y12" s="998"/>
      <c r="Z12" s="998"/>
      <c r="AA12" s="998"/>
      <c r="AB12" s="998"/>
      <c r="AC12" s="998"/>
    </row>
    <row r="13" spans="1:29" ht="25.5" customHeight="1" thickBot="1">
      <c r="A13" s="992"/>
      <c r="B13" s="1010"/>
      <c r="C13" s="1024"/>
      <c r="D13" s="1031" t="s">
        <v>153</v>
      </c>
      <c r="E13" s="1032">
        <f>'REG+OCC BY CLASS AUGUST 2016'!H6</f>
        <v>67183</v>
      </c>
      <c r="F13" s="1032">
        <f>'REG+OCC BY CLASS AUGUST 2016'!I6</f>
        <v>76840</v>
      </c>
      <c r="G13" s="1033">
        <f>'REG+OCC BY CLASS AUGUST 2016'!J6</f>
        <v>-0.12567673086933889</v>
      </c>
      <c r="H13" s="996"/>
      <c r="I13" s="996"/>
      <c r="J13" s="996"/>
      <c r="K13" s="1010"/>
      <c r="L13" s="1029"/>
      <c r="M13" s="1030"/>
      <c r="N13" s="1018"/>
      <c r="O13" s="998"/>
      <c r="P13" s="998"/>
      <c r="Q13" s="998"/>
      <c r="R13" s="998"/>
      <c r="S13" s="998"/>
      <c r="T13" s="998"/>
      <c r="U13" s="998"/>
      <c r="V13" s="998"/>
      <c r="W13" s="998"/>
      <c r="X13" s="998"/>
      <c r="Y13" s="998"/>
      <c r="Z13" s="998"/>
      <c r="AA13" s="998"/>
      <c r="AB13" s="998"/>
      <c r="AC13" s="998"/>
    </row>
    <row r="14" spans="1:29" ht="21" customHeight="1" thickBot="1">
      <c r="A14" s="992"/>
      <c r="B14" s="1010"/>
      <c r="C14" s="1024"/>
      <c r="D14" s="1010"/>
      <c r="E14" s="1034"/>
      <c r="F14" s="1034"/>
      <c r="G14" s="1035"/>
      <c r="H14" s="996"/>
      <c r="I14" s="996"/>
      <c r="J14" s="996"/>
      <c r="K14" s="1010"/>
      <c r="L14" s="1029"/>
      <c r="M14" s="1030"/>
      <c r="N14" s="1018"/>
      <c r="O14" s="998"/>
      <c r="P14" s="998"/>
      <c r="Q14" s="998"/>
      <c r="R14" s="998"/>
      <c r="S14" s="998"/>
      <c r="T14" s="998"/>
      <c r="U14" s="998"/>
      <c r="V14" s="998"/>
      <c r="W14" s="998"/>
      <c r="X14" s="998"/>
      <c r="Y14" s="998"/>
      <c r="Z14" s="998"/>
      <c r="AA14" s="998"/>
      <c r="AB14" s="998"/>
      <c r="AC14" s="998"/>
    </row>
    <row r="15" spans="1:29" ht="25.5" customHeight="1" thickBot="1">
      <c r="A15" s="992"/>
      <c r="B15" s="1010"/>
      <c r="C15" s="1024"/>
      <c r="D15" s="1023"/>
      <c r="E15" s="1004">
        <v>2016</v>
      </c>
      <c r="F15" s="1005">
        <v>2015</v>
      </c>
      <c r="G15" s="1006" t="s">
        <v>8</v>
      </c>
      <c r="H15" s="996"/>
      <c r="I15" s="996"/>
      <c r="J15" s="996"/>
      <c r="K15" s="1010"/>
      <c r="L15" s="1029"/>
      <c r="M15" s="1030"/>
      <c r="N15" s="1018"/>
      <c r="O15" s="998"/>
      <c r="P15" s="998"/>
      <c r="Q15" s="998"/>
      <c r="R15" s="998"/>
      <c r="S15" s="998"/>
      <c r="T15" s="998"/>
      <c r="U15" s="998"/>
      <c r="V15" s="998"/>
      <c r="W15" s="998"/>
      <c r="X15" s="998"/>
      <c r="Y15" s="998"/>
      <c r="Z15" s="998"/>
      <c r="AA15" s="998"/>
      <c r="AB15" s="998"/>
      <c r="AC15" s="998"/>
    </row>
    <row r="16" spans="1:29" ht="25.5" customHeight="1" thickBot="1">
      <c r="A16" s="992"/>
      <c r="B16" s="1010"/>
      <c r="C16" s="1024"/>
      <c r="D16" s="1025" t="s">
        <v>154</v>
      </c>
      <c r="E16" s="1036">
        <f>'ARR$ AUGUST 2016'!C21</f>
        <v>133.67190476190476</v>
      </c>
      <c r="F16" s="1037">
        <f>'ARR$ AUGUST 2016'!D21</f>
        <v>139.54485981308414</v>
      </c>
      <c r="G16" s="1028">
        <f>'ARR$ AUGUST 2016'!E21</f>
        <v>-4.2086502211876695E-2</v>
      </c>
      <c r="H16" s="996"/>
      <c r="I16" s="996"/>
      <c r="J16" s="996"/>
      <c r="K16" s="1010"/>
      <c r="L16" s="1029"/>
      <c r="M16" s="1030"/>
      <c r="N16" s="1018"/>
      <c r="O16" s="998"/>
      <c r="P16" s="998"/>
      <c r="Q16" s="998"/>
      <c r="R16" s="998"/>
      <c r="S16" s="998"/>
      <c r="T16" s="998"/>
      <c r="U16" s="998"/>
      <c r="V16" s="998"/>
      <c r="W16" s="998"/>
      <c r="X16" s="998"/>
      <c r="Y16" s="998"/>
      <c r="Z16" s="998"/>
      <c r="AA16" s="998"/>
      <c r="AB16" s="998"/>
      <c r="AC16" s="998"/>
    </row>
    <row r="17" spans="1:32" ht="25.5" customHeight="1" thickBot="1">
      <c r="A17" s="992"/>
      <c r="B17" s="1010"/>
      <c r="C17" s="1024"/>
      <c r="D17" s="1031" t="s">
        <v>155</v>
      </c>
      <c r="E17" s="1038">
        <f>E8*E16</f>
        <v>90.848523312205202</v>
      </c>
      <c r="F17" s="1038">
        <f>F8*F16</f>
        <v>98.751916104114812</v>
      </c>
      <c r="G17" s="1033">
        <f t="shared" ref="G17" si="0">(E17-F17)/F17</f>
        <v>-8.0032804463024396E-2</v>
      </c>
      <c r="H17" s="996"/>
      <c r="I17" s="996"/>
      <c r="J17" s="996"/>
      <c r="K17" s="1010"/>
      <c r="L17" s="1029"/>
      <c r="M17" s="1030"/>
      <c r="N17" s="1018"/>
      <c r="O17" s="998"/>
      <c r="P17" s="998"/>
      <c r="Q17" s="998"/>
      <c r="R17" s="998"/>
      <c r="S17" s="998"/>
      <c r="T17" s="998"/>
      <c r="U17" s="998"/>
      <c r="V17" s="998"/>
      <c r="W17" s="998"/>
      <c r="X17" s="998"/>
      <c r="Y17" s="998"/>
      <c r="Z17" s="998"/>
      <c r="AA17" s="998"/>
      <c r="AB17" s="998"/>
      <c r="AC17" s="998"/>
    </row>
    <row r="18" spans="1:32" ht="25.5" customHeight="1">
      <c r="A18" s="992"/>
      <c r="B18" s="1010"/>
      <c r="C18" s="1024"/>
      <c r="D18" s="1010"/>
      <c r="E18" s="1034"/>
      <c r="F18" s="1034"/>
      <c r="G18" s="1035"/>
      <c r="H18" s="996"/>
      <c r="I18" s="996"/>
      <c r="J18" s="996"/>
      <c r="K18" s="1010"/>
      <c r="L18" s="1029"/>
      <c r="M18" s="1030"/>
      <c r="N18" s="1018"/>
      <c r="O18" s="998"/>
      <c r="P18" s="998"/>
      <c r="Q18" s="998"/>
      <c r="R18" s="998"/>
      <c r="S18" s="998"/>
      <c r="T18" s="998"/>
      <c r="U18" s="998"/>
      <c r="V18" s="998"/>
      <c r="W18" s="998"/>
      <c r="X18" s="998"/>
      <c r="Y18" s="998"/>
      <c r="Z18" s="998"/>
      <c r="AA18" s="998"/>
      <c r="AB18" s="998"/>
      <c r="AC18" s="998"/>
    </row>
    <row r="19" spans="1:32" ht="25.5" customHeight="1" thickBot="1">
      <c r="A19" s="992"/>
      <c r="B19" s="1010"/>
      <c r="C19" s="1024"/>
      <c r="D19" s="1010"/>
      <c r="E19" s="1039" t="s">
        <v>156</v>
      </c>
      <c r="F19" s="1040"/>
      <c r="G19" s="1040"/>
      <c r="H19" s="996"/>
      <c r="I19" s="996"/>
      <c r="J19" s="996"/>
      <c r="K19" s="1010"/>
      <c r="L19" s="1029"/>
      <c r="M19" s="1030"/>
      <c r="N19" s="1018"/>
      <c r="O19" s="998"/>
      <c r="P19" s="998"/>
      <c r="Q19" s="998"/>
      <c r="R19" s="998"/>
      <c r="S19" s="998"/>
      <c r="T19" s="998"/>
      <c r="U19" s="998"/>
      <c r="V19" s="998"/>
      <c r="W19" s="998"/>
      <c r="X19" s="998"/>
      <c r="Y19" s="998"/>
      <c r="Z19" s="998"/>
      <c r="AA19" s="998"/>
      <c r="AB19" s="998"/>
      <c r="AC19" s="998"/>
    </row>
    <row r="20" spans="1:32" ht="31.5" customHeight="1" thickBot="1">
      <c r="A20" s="992"/>
      <c r="B20" s="1010"/>
      <c r="C20" s="1024"/>
      <c r="D20" s="1023"/>
      <c r="E20" s="1004">
        <v>2016</v>
      </c>
      <c r="F20" s="1005">
        <v>2015</v>
      </c>
      <c r="G20" s="1006" t="s">
        <v>8</v>
      </c>
      <c r="H20" s="996"/>
      <c r="I20" s="996"/>
      <c r="J20" s="996"/>
      <c r="K20" s="1010"/>
      <c r="L20" s="1029"/>
      <c r="M20" s="1030"/>
      <c r="N20" s="1018"/>
      <c r="O20" s="998"/>
      <c r="P20" s="998"/>
      <c r="Q20" s="998"/>
      <c r="R20" s="998"/>
      <c r="S20" s="998"/>
      <c r="T20" s="998"/>
      <c r="U20" s="998"/>
      <c r="V20" s="998"/>
      <c r="W20" s="998"/>
      <c r="X20" s="998"/>
      <c r="Y20" s="998"/>
      <c r="Z20" s="998"/>
      <c r="AA20" s="998"/>
      <c r="AB20" s="998"/>
      <c r="AC20" s="998"/>
    </row>
    <row r="21" spans="1:32" ht="30.75" customHeight="1" thickBot="1">
      <c r="A21" s="992"/>
      <c r="B21" s="1041"/>
      <c r="C21" s="1041"/>
      <c r="D21" s="1012" t="s">
        <v>150</v>
      </c>
      <c r="E21" s="1042">
        <f>'REG+OCC BY CLASS CY 2016'!K6</f>
        <v>0.72760429353799994</v>
      </c>
      <c r="F21" s="1043">
        <f>'REG+OCC BY CLASS CY 2016'!L6</f>
        <v>0.75554094508949277</v>
      </c>
      <c r="G21" s="1044">
        <f>'REG+OCC BY CLASS CY 2016'!M6</f>
        <v>-2.8000000000000003</v>
      </c>
      <c r="H21" s="1041"/>
      <c r="I21" s="996"/>
      <c r="J21" s="996"/>
      <c r="K21" s="996"/>
      <c r="L21" s="997"/>
      <c r="M21" s="998"/>
      <c r="N21" s="1045"/>
      <c r="O21" s="998"/>
      <c r="P21" s="998"/>
      <c r="Q21" s="998"/>
      <c r="R21" s="998"/>
      <c r="S21" s="998"/>
      <c r="T21" s="998"/>
      <c r="U21" s="998"/>
      <c r="V21" s="998"/>
      <c r="W21" s="998"/>
      <c r="X21" s="998"/>
      <c r="Y21" s="998"/>
      <c r="Z21" s="998"/>
      <c r="AA21" s="998"/>
      <c r="AB21" s="998"/>
      <c r="AC21" s="998"/>
    </row>
    <row r="22" spans="1:32" ht="20.25" customHeight="1">
      <c r="A22" s="992"/>
      <c r="B22" s="1041"/>
      <c r="C22" s="1041"/>
      <c r="D22" s="1019"/>
      <c r="E22" s="1046"/>
      <c r="F22" s="1046"/>
      <c r="G22" s="1047"/>
      <c r="H22" s="1041"/>
      <c r="I22" s="996"/>
      <c r="J22" s="996"/>
      <c r="K22" s="996"/>
      <c r="L22" s="997"/>
      <c r="M22" s="998"/>
      <c r="N22" s="998"/>
      <c r="O22" s="998"/>
      <c r="P22" s="998"/>
      <c r="Q22" s="998"/>
      <c r="R22" s="998"/>
      <c r="S22" s="998"/>
      <c r="T22" s="998"/>
      <c r="U22" s="998"/>
      <c r="V22" s="998"/>
      <c r="W22" s="998"/>
      <c r="X22" s="998"/>
      <c r="Y22" s="998"/>
      <c r="Z22" s="998"/>
      <c r="AA22" s="998"/>
      <c r="AB22" s="998"/>
      <c r="AC22" s="998"/>
      <c r="AD22" s="998"/>
      <c r="AE22" s="998"/>
      <c r="AF22" s="998"/>
    </row>
    <row r="23" spans="1:32" ht="25.5" customHeight="1" thickBot="1">
      <c r="A23" s="992"/>
      <c r="B23" s="1041"/>
      <c r="C23" s="1048"/>
      <c r="D23" s="1041"/>
      <c r="E23" s="1049" t="s">
        <v>156</v>
      </c>
      <c r="F23" s="1050"/>
      <c r="G23" s="1050"/>
      <c r="H23" s="1041"/>
      <c r="I23" s="996"/>
      <c r="J23" s="996"/>
      <c r="K23" s="996"/>
      <c r="L23" s="997"/>
      <c r="M23" s="998"/>
      <c r="N23" s="998"/>
      <c r="O23" s="998"/>
      <c r="P23" s="998"/>
      <c r="Q23" s="998"/>
      <c r="R23" s="998"/>
      <c r="S23" s="998"/>
      <c r="T23" s="998"/>
      <c r="U23" s="998"/>
      <c r="V23" s="998"/>
      <c r="W23" s="998"/>
      <c r="X23" s="998"/>
      <c r="Y23" s="998"/>
      <c r="Z23" s="998"/>
      <c r="AA23" s="998"/>
      <c r="AB23" s="998"/>
      <c r="AC23" s="998"/>
      <c r="AD23" s="998"/>
      <c r="AE23" s="998"/>
      <c r="AF23" s="998"/>
    </row>
    <row r="24" spans="1:32" ht="31.5" customHeight="1" thickBot="1">
      <c r="A24" s="992"/>
      <c r="B24" s="1041"/>
      <c r="C24" s="1051"/>
      <c r="D24" s="1023"/>
      <c r="E24" s="1004">
        <v>2016</v>
      </c>
      <c r="F24" s="1005">
        <v>2015</v>
      </c>
      <c r="G24" s="1006" t="s">
        <v>8</v>
      </c>
      <c r="H24" s="1052"/>
      <c r="I24" s="1053"/>
      <c r="J24" s="996"/>
      <c r="K24" s="996"/>
      <c r="L24" s="997"/>
      <c r="M24" s="998"/>
      <c r="N24" s="998"/>
      <c r="O24" s="998"/>
      <c r="P24" s="998"/>
      <c r="Q24" s="998"/>
      <c r="R24" s="998"/>
      <c r="S24" s="998"/>
      <c r="T24" s="998"/>
      <c r="U24" s="998"/>
      <c r="V24" s="998"/>
      <c r="W24" s="998"/>
      <c r="X24" s="998"/>
      <c r="Y24" s="998"/>
      <c r="Z24" s="998"/>
      <c r="AA24" s="998"/>
      <c r="AB24" s="998"/>
      <c r="AC24" s="998"/>
      <c r="AD24" s="998"/>
      <c r="AE24" s="998"/>
      <c r="AF24" s="998"/>
    </row>
    <row r="25" spans="1:32" ht="30" customHeight="1" thickBot="1">
      <c r="A25" s="992"/>
      <c r="B25" s="1041"/>
      <c r="C25" s="1054"/>
      <c r="D25" s="1025" t="s">
        <v>157</v>
      </c>
      <c r="E25" s="1026">
        <f>'REG+OCC BY CLASS CY 2016'!N6</f>
        <v>2401522</v>
      </c>
      <c r="F25" s="1027">
        <f>'REG+OCC BY CLASS CY 2016'!O6</f>
        <v>2490235</v>
      </c>
      <c r="G25" s="1028">
        <f>'REG+OCC BY CLASS CY 2016'!P6</f>
        <v>-3.5624348706045812E-2</v>
      </c>
      <c r="H25" s="1041"/>
      <c r="I25" s="996"/>
      <c r="J25" s="996"/>
      <c r="K25" s="996"/>
      <c r="L25" s="997"/>
      <c r="M25" s="998"/>
      <c r="N25" s="998"/>
      <c r="O25" s="998"/>
      <c r="P25" s="998"/>
      <c r="Q25" s="998"/>
      <c r="R25" s="998"/>
      <c r="S25" s="998"/>
      <c r="T25" s="998"/>
      <c r="U25" s="998"/>
      <c r="V25" s="998"/>
      <c r="W25" s="998"/>
      <c r="X25" s="998"/>
      <c r="Y25" s="998"/>
      <c r="Z25" s="998"/>
      <c r="AA25" s="998"/>
      <c r="AB25" s="998"/>
      <c r="AC25" s="998"/>
      <c r="AD25" s="998"/>
      <c r="AE25" s="998"/>
      <c r="AF25" s="998"/>
    </row>
    <row r="26" spans="1:32" ht="30.75" thickBot="1">
      <c r="A26" s="992"/>
      <c r="B26" s="1055"/>
      <c r="C26" s="1056"/>
      <c r="D26" s="1031" t="s">
        <v>158</v>
      </c>
      <c r="E26" s="1032">
        <f>'REG+OCC BY CLASS CY 2016'!Q6</f>
        <v>3300588</v>
      </c>
      <c r="F26" s="1032">
        <f>'REG+OCC BY CLASS CY 2016'!R6</f>
        <v>3295963</v>
      </c>
      <c r="G26" s="1033">
        <f>'REG+OCC BY CLASS CY 2016'!S6</f>
        <v>1.4032317717158839E-3</v>
      </c>
      <c r="H26" s="1048"/>
      <c r="I26" s="996"/>
      <c r="J26" s="996"/>
      <c r="K26" s="996"/>
      <c r="L26" s="997"/>
      <c r="M26" s="998"/>
      <c r="N26" s="998"/>
      <c r="O26" s="998"/>
      <c r="P26" s="998"/>
      <c r="Q26" s="998"/>
      <c r="R26" s="998"/>
      <c r="S26" s="998"/>
      <c r="T26" s="998"/>
      <c r="U26" s="998"/>
      <c r="V26" s="998"/>
      <c r="W26" s="998"/>
      <c r="X26" s="998"/>
      <c r="Y26" s="998"/>
      <c r="Z26" s="998"/>
      <c r="AA26" s="998"/>
      <c r="AB26" s="998"/>
      <c r="AC26" s="998"/>
      <c r="AD26" s="998"/>
      <c r="AE26" s="998"/>
      <c r="AF26" s="998"/>
    </row>
    <row r="27" spans="1:32" ht="24" customHeight="1">
      <c r="A27" s="992"/>
      <c r="B27" s="996"/>
      <c r="C27" s="1057"/>
      <c r="D27" s="1041"/>
      <c r="E27" s="1041"/>
      <c r="F27" s="1041"/>
      <c r="G27" s="1041"/>
      <c r="H27" s="1051"/>
      <c r="I27" s="1051"/>
      <c r="J27" s="996"/>
      <c r="K27" s="996"/>
      <c r="L27" s="997"/>
      <c r="M27" s="998"/>
      <c r="N27" s="998"/>
      <c r="O27" s="998"/>
      <c r="P27" s="998"/>
      <c r="Q27" s="998"/>
      <c r="R27" s="998"/>
      <c r="S27" s="998"/>
      <c r="T27" s="998"/>
      <c r="U27" s="998"/>
      <c r="V27" s="998"/>
      <c r="W27" s="998"/>
      <c r="X27" s="998"/>
      <c r="Y27" s="998"/>
      <c r="Z27" s="998"/>
      <c r="AA27" s="998"/>
      <c r="AB27" s="998"/>
      <c r="AC27" s="998"/>
      <c r="AD27" s="998"/>
      <c r="AE27" s="998"/>
      <c r="AF27" s="998"/>
    </row>
    <row r="28" spans="1:32" ht="13.5" customHeight="1" thickBot="1">
      <c r="A28" s="992"/>
      <c r="B28" s="996"/>
      <c r="C28" s="1057"/>
      <c r="D28" s="1041"/>
      <c r="E28" s="1049" t="s">
        <v>156</v>
      </c>
      <c r="F28" s="1050"/>
      <c r="G28" s="1050"/>
      <c r="H28" s="1041"/>
      <c r="I28" s="996"/>
      <c r="J28" s="996"/>
      <c r="K28" s="996"/>
      <c r="L28" s="997"/>
      <c r="M28" s="998"/>
      <c r="N28" s="998"/>
      <c r="O28" s="998"/>
      <c r="P28" s="998"/>
      <c r="Q28" s="998"/>
      <c r="R28" s="998"/>
      <c r="S28" s="998"/>
      <c r="T28" s="998"/>
      <c r="U28" s="998"/>
      <c r="V28" s="998"/>
      <c r="W28" s="998"/>
      <c r="X28" s="998"/>
      <c r="Y28" s="998"/>
      <c r="Z28" s="998"/>
      <c r="AA28" s="998"/>
      <c r="AB28" s="998"/>
      <c r="AC28" s="998"/>
      <c r="AD28" s="998"/>
      <c r="AE28" s="998"/>
      <c r="AF28" s="998"/>
    </row>
    <row r="29" spans="1:32" ht="30" customHeight="1" thickBot="1">
      <c r="A29" s="992"/>
      <c r="B29" s="1058"/>
      <c r="C29" s="1057"/>
      <c r="D29" s="1023"/>
      <c r="E29" s="1004">
        <v>2016</v>
      </c>
      <c r="F29" s="1005">
        <v>2015</v>
      </c>
      <c r="G29" s="1006" t="s">
        <v>8</v>
      </c>
      <c r="H29" s="1056"/>
      <c r="I29" s="996"/>
      <c r="J29" s="996"/>
      <c r="K29" s="996"/>
      <c r="L29" s="997"/>
      <c r="M29" s="998"/>
      <c r="N29" s="998"/>
      <c r="O29" s="998"/>
      <c r="P29" s="998"/>
      <c r="Q29" s="998"/>
      <c r="R29" s="998"/>
      <c r="S29" s="998"/>
      <c r="T29" s="998"/>
      <c r="U29" s="998"/>
      <c r="V29" s="998"/>
      <c r="W29" s="998"/>
      <c r="X29" s="998"/>
      <c r="Y29" s="998"/>
      <c r="Z29" s="998"/>
      <c r="AA29" s="998"/>
      <c r="AB29" s="998"/>
      <c r="AC29" s="998"/>
      <c r="AD29" s="998"/>
      <c r="AE29" s="998"/>
      <c r="AF29" s="998"/>
    </row>
    <row r="30" spans="1:32" ht="30" customHeight="1" thickBot="1">
      <c r="A30" s="992"/>
      <c r="B30" s="1058"/>
      <c r="C30" s="1057"/>
      <c r="D30" s="1025" t="s">
        <v>151</v>
      </c>
      <c r="E30" s="1026">
        <f>'REG+OCC BY CLASS CY 2016'!B6</f>
        <v>1878961</v>
      </c>
      <c r="F30" s="1027">
        <f>'REG+OCC BY CLASS CY 2016'!C6</f>
        <v>1866694</v>
      </c>
      <c r="G30" s="1028">
        <f>'REG+OCC BY CLASS CY 2016'!D6</f>
        <v>6.5715109171615698E-3</v>
      </c>
      <c r="H30" s="1056"/>
      <c r="I30" s="996"/>
      <c r="J30" s="996"/>
      <c r="K30" s="996"/>
      <c r="L30" s="997"/>
      <c r="M30" s="998"/>
      <c r="N30" s="998"/>
      <c r="O30" s="1045"/>
      <c r="P30" s="998"/>
      <c r="Q30" s="998"/>
      <c r="R30" s="998"/>
      <c r="S30" s="998"/>
      <c r="T30" s="998"/>
      <c r="U30" s="998"/>
      <c r="V30" s="998"/>
      <c r="W30" s="998"/>
      <c r="X30" s="998"/>
      <c r="Y30" s="998"/>
      <c r="Z30" s="998"/>
      <c r="AA30" s="998"/>
      <c r="AB30" s="998"/>
      <c r="AC30" s="998"/>
      <c r="AD30" s="998"/>
      <c r="AE30" s="998"/>
      <c r="AF30" s="998"/>
    </row>
    <row r="31" spans="1:32" ht="30" customHeight="1" thickBot="1">
      <c r="A31" s="992"/>
      <c r="B31" s="1058"/>
      <c r="C31" s="1057"/>
      <c r="D31" s="1031" t="s">
        <v>152</v>
      </c>
      <c r="E31" s="1032">
        <f>'REG+OCC BY CLASS CY 2016'!E6</f>
        <v>1274410</v>
      </c>
      <c r="F31" s="1032">
        <f>'REG+OCC BY CLASS CY 2016'!F6</f>
        <v>1270400</v>
      </c>
      <c r="G31" s="1033">
        <f>'REG+OCC BY CLASS CY 2016'!G6</f>
        <v>3.156486146095718E-3</v>
      </c>
      <c r="H31" s="1056"/>
      <c r="I31" s="996"/>
      <c r="J31" s="996"/>
      <c r="K31" s="996"/>
      <c r="L31" s="997"/>
      <c r="M31" s="998"/>
      <c r="N31" s="998"/>
      <c r="O31" s="998"/>
      <c r="P31" s="998"/>
      <c r="Q31" s="998"/>
      <c r="R31" s="998"/>
      <c r="S31" s="998"/>
      <c r="T31" s="998"/>
      <c r="U31" s="998"/>
      <c r="V31" s="998"/>
      <c r="W31" s="998"/>
      <c r="X31" s="998"/>
      <c r="Y31" s="998"/>
      <c r="Z31" s="998"/>
      <c r="AA31" s="998"/>
      <c r="AB31" s="998"/>
      <c r="AC31" s="998"/>
      <c r="AD31" s="998"/>
      <c r="AE31" s="998"/>
      <c r="AF31" s="998"/>
    </row>
    <row r="32" spans="1:32" ht="30" customHeight="1" thickBot="1">
      <c r="A32" s="992"/>
      <c r="B32" s="1058"/>
      <c r="C32" s="1057"/>
      <c r="D32" s="1031" t="s">
        <v>153</v>
      </c>
      <c r="E32" s="1032">
        <f>'REG+OCC BY CLASS CY 2016'!H6</f>
        <v>604551</v>
      </c>
      <c r="F32" s="1032">
        <f>'REG+OCC BY CLASS CY 2016'!I6</f>
        <v>596294</v>
      </c>
      <c r="G32" s="1033">
        <f>'REG+OCC BY CLASS CY 2016'!J6</f>
        <v>1.3847196181749271E-2</v>
      </c>
      <c r="H32" s="1056"/>
      <c r="I32" s="996"/>
      <c r="J32" s="996"/>
      <c r="K32" s="996"/>
      <c r="L32" s="997"/>
      <c r="M32" s="998"/>
      <c r="N32" s="998"/>
      <c r="O32" s="998"/>
      <c r="P32" s="998"/>
      <c r="Q32" s="998"/>
      <c r="R32" s="998"/>
      <c r="S32" s="998"/>
      <c r="T32" s="998"/>
      <c r="U32" s="998"/>
      <c r="V32" s="998"/>
      <c r="W32" s="998"/>
      <c r="X32" s="998"/>
      <c r="Y32" s="998"/>
      <c r="Z32" s="998"/>
      <c r="AA32" s="998"/>
      <c r="AB32" s="998"/>
      <c r="AC32" s="998"/>
      <c r="AD32" s="998"/>
      <c r="AE32" s="998"/>
      <c r="AF32" s="998"/>
    </row>
    <row r="33" spans="1:32" ht="15" customHeight="1">
      <c r="A33" s="992"/>
      <c r="B33" s="1058"/>
      <c r="C33" s="1057"/>
      <c r="D33" s="1057"/>
      <c r="E33" s="1057"/>
      <c r="F33" s="1057"/>
      <c r="G33" s="1057"/>
      <c r="H33" s="1056"/>
      <c r="I33" s="996"/>
      <c r="J33" s="996"/>
      <c r="K33" s="996"/>
      <c r="L33" s="997"/>
      <c r="M33" s="998"/>
      <c r="N33" s="1059"/>
      <c r="O33" s="998"/>
      <c r="P33" s="998"/>
      <c r="Q33" s="998"/>
      <c r="R33" s="998"/>
      <c r="S33" s="998"/>
      <c r="T33" s="998"/>
      <c r="U33" s="998"/>
      <c r="V33" s="998"/>
      <c r="W33" s="998"/>
      <c r="X33" s="998"/>
      <c r="Y33" s="998"/>
      <c r="Z33" s="998"/>
      <c r="AA33" s="998"/>
      <c r="AB33" s="998"/>
      <c r="AC33" s="998"/>
      <c r="AD33" s="998"/>
      <c r="AE33" s="998"/>
      <c r="AF33" s="998"/>
    </row>
    <row r="34" spans="1:32" ht="15" customHeight="1">
      <c r="A34" s="992"/>
      <c r="B34" s="1058"/>
      <c r="C34" s="1060" t="s">
        <v>202</v>
      </c>
      <c r="D34" s="1060"/>
      <c r="E34" s="1060"/>
      <c r="F34" s="1060"/>
      <c r="G34" s="1060"/>
      <c r="H34" s="1056"/>
      <c r="I34" s="996"/>
      <c r="J34" s="996"/>
      <c r="K34" s="996"/>
      <c r="L34" s="997"/>
      <c r="M34" s="998"/>
      <c r="N34" s="998"/>
      <c r="O34" s="998"/>
      <c r="P34" s="998"/>
      <c r="Q34" s="998"/>
      <c r="R34" s="998"/>
      <c r="S34" s="998"/>
      <c r="T34" s="998"/>
      <c r="U34" s="998"/>
      <c r="V34" s="998"/>
      <c r="W34" s="998"/>
      <c r="X34" s="998"/>
      <c r="Y34" s="998"/>
      <c r="Z34" s="998"/>
      <c r="AA34" s="998"/>
      <c r="AB34" s="998"/>
      <c r="AC34" s="998"/>
      <c r="AD34" s="998"/>
      <c r="AE34" s="998"/>
      <c r="AF34" s="998"/>
    </row>
    <row r="35" spans="1:32" ht="15" customHeight="1">
      <c r="A35" s="992"/>
      <c r="B35" s="1058"/>
      <c r="C35" s="1060"/>
      <c r="D35" s="1060"/>
      <c r="E35" s="1060"/>
      <c r="F35" s="1060"/>
      <c r="G35" s="1060"/>
      <c r="H35" s="1056"/>
      <c r="I35" s="996"/>
      <c r="J35" s="996"/>
      <c r="K35" s="996"/>
      <c r="L35" s="997"/>
      <c r="M35" s="998"/>
      <c r="N35" s="1045"/>
      <c r="O35" s="998"/>
      <c r="P35" s="998"/>
      <c r="Q35" s="998"/>
      <c r="R35" s="998"/>
      <c r="S35" s="998"/>
      <c r="T35" s="998"/>
      <c r="U35" s="998"/>
      <c r="V35" s="998"/>
      <c r="W35" s="998"/>
      <c r="X35" s="998"/>
      <c r="Y35" s="998"/>
      <c r="Z35" s="998"/>
      <c r="AA35" s="998"/>
      <c r="AB35" s="998"/>
      <c r="AC35" s="998"/>
      <c r="AD35" s="998"/>
      <c r="AE35" s="998"/>
      <c r="AF35" s="998"/>
    </row>
    <row r="36" spans="1:32" ht="14.25" customHeight="1">
      <c r="A36" s="992"/>
      <c r="B36" s="1058"/>
      <c r="C36" s="1060" t="s">
        <v>159</v>
      </c>
      <c r="D36" s="1060"/>
      <c r="E36" s="1060"/>
      <c r="F36" s="1060"/>
      <c r="G36" s="1060"/>
      <c r="H36" s="1056"/>
      <c r="I36" s="996"/>
      <c r="J36" s="996"/>
      <c r="K36" s="996"/>
      <c r="L36" s="997"/>
      <c r="M36" s="998"/>
      <c r="N36" s="998"/>
      <c r="O36" s="998"/>
      <c r="P36" s="998"/>
      <c r="Q36" s="998"/>
      <c r="R36" s="998"/>
      <c r="S36" s="998"/>
      <c r="T36" s="998"/>
      <c r="U36" s="998"/>
      <c r="V36" s="998"/>
      <c r="W36" s="998"/>
      <c r="X36" s="998"/>
      <c r="Y36" s="998"/>
      <c r="Z36" s="998"/>
      <c r="AA36" s="998"/>
      <c r="AB36" s="998"/>
      <c r="AC36" s="998"/>
      <c r="AD36" s="998"/>
      <c r="AE36" s="998"/>
      <c r="AF36" s="998"/>
    </row>
    <row r="37" spans="1:32" ht="12.75" customHeight="1" thickBot="1">
      <c r="A37" s="1061"/>
      <c r="B37" s="1058"/>
      <c r="C37" s="1062" t="s">
        <v>160</v>
      </c>
      <c r="D37" s="1062"/>
      <c r="E37" s="1062"/>
      <c r="F37" s="1062"/>
      <c r="G37" s="1062"/>
      <c r="H37" s="1056"/>
      <c r="I37" s="996"/>
      <c r="J37" s="996"/>
      <c r="K37" s="996"/>
      <c r="L37" s="997"/>
      <c r="M37" s="998"/>
      <c r="N37" s="1045"/>
      <c r="O37" s="998"/>
      <c r="P37" s="998"/>
      <c r="Q37" s="998"/>
      <c r="R37" s="998"/>
      <c r="S37" s="998"/>
      <c r="T37" s="998"/>
      <c r="U37" s="998"/>
      <c r="V37" s="998"/>
      <c r="W37" s="998"/>
      <c r="X37" s="998"/>
      <c r="Y37" s="998"/>
      <c r="Z37" s="998"/>
      <c r="AA37" s="998"/>
      <c r="AB37" s="998"/>
      <c r="AC37" s="998"/>
      <c r="AD37" s="998"/>
      <c r="AE37" s="998"/>
      <c r="AF37" s="998"/>
    </row>
    <row r="38" spans="1:32" ht="12.75" customHeight="1" thickTop="1">
      <c r="A38" s="1061"/>
      <c r="B38" s="1058"/>
      <c r="C38" s="1063" t="s">
        <v>203</v>
      </c>
      <c r="D38" s="1064"/>
      <c r="E38" s="1064"/>
      <c r="F38" s="1064"/>
      <c r="G38" s="1065"/>
      <c r="H38" s="1056"/>
      <c r="I38" s="996"/>
      <c r="J38" s="996"/>
      <c r="K38" s="996"/>
      <c r="L38" s="997"/>
      <c r="M38" s="998"/>
      <c r="N38" s="998"/>
      <c r="O38" s="998"/>
      <c r="P38" s="998"/>
      <c r="Q38" s="998"/>
      <c r="R38" s="998"/>
      <c r="S38" s="998"/>
      <c r="T38" s="998"/>
      <c r="U38" s="998"/>
      <c r="V38" s="998"/>
      <c r="W38" s="998"/>
      <c r="X38" s="998"/>
      <c r="Y38" s="998"/>
      <c r="Z38" s="998"/>
      <c r="AA38" s="998"/>
      <c r="AB38" s="998"/>
      <c r="AC38" s="998"/>
      <c r="AD38" s="998"/>
      <c r="AE38" s="998"/>
      <c r="AF38" s="998"/>
    </row>
    <row r="39" spans="1:32" ht="12.75" customHeight="1">
      <c r="A39" s="1061"/>
      <c r="B39" s="1058"/>
      <c r="C39" s="1066"/>
      <c r="D39" s="1067"/>
      <c r="E39" s="1067"/>
      <c r="F39" s="1067"/>
      <c r="G39" s="1068"/>
      <c r="H39" s="1056"/>
      <c r="I39" s="996"/>
      <c r="J39" s="996"/>
      <c r="K39" s="996"/>
      <c r="L39" s="997"/>
      <c r="M39" s="998"/>
      <c r="N39" s="998"/>
      <c r="O39" s="998"/>
      <c r="P39" s="998"/>
      <c r="Q39" s="998"/>
      <c r="R39" s="998"/>
      <c r="S39" s="998"/>
      <c r="T39" s="998"/>
      <c r="U39" s="998"/>
      <c r="V39" s="998"/>
      <c r="W39" s="998"/>
      <c r="X39" s="998"/>
      <c r="Y39" s="998"/>
      <c r="Z39" s="998"/>
      <c r="AA39" s="998"/>
      <c r="AB39" s="998"/>
      <c r="AC39" s="998"/>
      <c r="AD39" s="998"/>
      <c r="AE39" s="998"/>
      <c r="AF39" s="998"/>
    </row>
    <row r="40" spans="1:32" ht="12.75" customHeight="1">
      <c r="A40" s="1069"/>
      <c r="B40" s="1058"/>
      <c r="C40" s="1066"/>
      <c r="D40" s="1067"/>
      <c r="E40" s="1067"/>
      <c r="F40" s="1067"/>
      <c r="G40" s="1068"/>
      <c r="H40" s="1056"/>
      <c r="I40" s="996"/>
      <c r="J40" s="996"/>
      <c r="K40" s="996"/>
      <c r="L40" s="997"/>
      <c r="M40" s="998"/>
      <c r="N40" s="998"/>
      <c r="O40" s="998"/>
      <c r="P40" s="998"/>
      <c r="Q40" s="998"/>
      <c r="R40" s="998"/>
      <c r="S40" s="998"/>
      <c r="T40" s="998"/>
      <c r="U40" s="998"/>
      <c r="V40" s="998"/>
      <c r="W40" s="998"/>
      <c r="X40" s="998"/>
      <c r="Y40" s="998"/>
      <c r="Z40" s="998"/>
      <c r="AA40" s="998"/>
      <c r="AB40" s="998"/>
      <c r="AC40" s="998"/>
      <c r="AD40" s="998"/>
      <c r="AE40" s="998"/>
      <c r="AF40" s="998"/>
    </row>
    <row r="41" spans="1:32" s="1071" customFormat="1" ht="12.75" customHeight="1">
      <c r="A41" s="1069"/>
      <c r="B41" s="1058"/>
      <c r="C41" s="1066"/>
      <c r="D41" s="1067"/>
      <c r="E41" s="1067"/>
      <c r="F41" s="1067"/>
      <c r="G41" s="1068"/>
      <c r="H41" s="1056"/>
      <c r="I41" s="996"/>
      <c r="J41" s="996"/>
      <c r="K41" s="996"/>
      <c r="L41" s="997"/>
      <c r="M41" s="1070"/>
      <c r="N41" s="1070"/>
      <c r="O41" s="1070"/>
      <c r="P41" s="1070"/>
      <c r="Q41" s="1070"/>
      <c r="R41" s="1070"/>
      <c r="S41" s="1070"/>
      <c r="T41" s="1070"/>
      <c r="U41" s="1070"/>
      <c r="V41" s="1070"/>
      <c r="W41" s="1070"/>
      <c r="X41" s="1070"/>
      <c r="Y41" s="1070"/>
      <c r="Z41" s="1070"/>
      <c r="AA41" s="1070"/>
      <c r="AB41" s="1070"/>
      <c r="AC41" s="1070"/>
      <c r="AD41" s="1070"/>
      <c r="AE41" s="1070"/>
      <c r="AF41" s="1070"/>
    </row>
    <row r="42" spans="1:32" s="1071" customFormat="1" ht="12.75" customHeight="1">
      <c r="A42" s="1069"/>
      <c r="B42" s="1058"/>
      <c r="C42" s="1066"/>
      <c r="D42" s="1067"/>
      <c r="E42" s="1067"/>
      <c r="F42" s="1067"/>
      <c r="G42" s="1068"/>
      <c r="H42" s="1056"/>
      <c r="I42" s="996"/>
      <c r="J42" s="996"/>
      <c r="K42" s="996"/>
      <c r="L42" s="997"/>
      <c r="M42" s="1070"/>
      <c r="N42" s="1070"/>
      <c r="O42" s="1070"/>
      <c r="P42" s="1070"/>
      <c r="Q42" s="1070"/>
      <c r="R42" s="1070"/>
      <c r="S42" s="1070"/>
      <c r="T42" s="1070"/>
      <c r="U42" s="1070"/>
      <c r="V42" s="1070"/>
      <c r="W42" s="1070"/>
      <c r="X42" s="1070"/>
      <c r="Y42" s="1070"/>
      <c r="Z42" s="1070"/>
      <c r="AA42" s="1070"/>
      <c r="AB42" s="1070"/>
      <c r="AC42" s="1070"/>
      <c r="AD42" s="1070"/>
      <c r="AE42" s="1070"/>
      <c r="AF42" s="1070"/>
    </row>
    <row r="43" spans="1:32" s="1071" customFormat="1" ht="12.75" customHeight="1">
      <c r="A43" s="1069"/>
      <c r="B43" s="1058"/>
      <c r="C43" s="1066"/>
      <c r="D43" s="1067"/>
      <c r="E43" s="1067"/>
      <c r="F43" s="1067"/>
      <c r="G43" s="1068"/>
      <c r="H43" s="1056"/>
      <c r="I43" s="996"/>
      <c r="J43" s="996"/>
      <c r="K43" s="996"/>
      <c r="L43" s="997"/>
      <c r="M43" s="1070"/>
      <c r="N43" s="1072"/>
      <c r="O43" s="1070"/>
      <c r="P43" s="1070"/>
      <c r="Q43" s="1070"/>
      <c r="R43" s="1070"/>
      <c r="S43" s="1070"/>
      <c r="T43" s="1070"/>
      <c r="U43" s="1070"/>
      <c r="V43" s="1070"/>
      <c r="W43" s="1070"/>
      <c r="X43" s="1070"/>
      <c r="Y43" s="1070"/>
      <c r="Z43" s="1070"/>
      <c r="AA43" s="1070"/>
      <c r="AB43" s="1070"/>
      <c r="AC43" s="1070"/>
      <c r="AD43" s="1070"/>
      <c r="AE43" s="1070"/>
      <c r="AF43" s="1070"/>
    </row>
    <row r="44" spans="1:32" s="1071" customFormat="1" ht="12.75" customHeight="1">
      <c r="A44" s="1069"/>
      <c r="B44" s="1058"/>
      <c r="C44" s="1066"/>
      <c r="D44" s="1067"/>
      <c r="E44" s="1067"/>
      <c r="F44" s="1067"/>
      <c r="G44" s="1068"/>
      <c r="H44" s="1056"/>
      <c r="I44" s="996"/>
      <c r="J44" s="996"/>
      <c r="K44" s="996"/>
      <c r="L44" s="997"/>
      <c r="M44" s="1070"/>
      <c r="N44" s="1070"/>
      <c r="O44" s="1070"/>
      <c r="P44" s="1070"/>
      <c r="Q44" s="1070"/>
      <c r="R44" s="1070"/>
      <c r="S44" s="1070"/>
      <c r="T44" s="1070"/>
      <c r="U44" s="1070"/>
      <c r="V44" s="1070"/>
      <c r="W44" s="1070"/>
      <c r="X44" s="1070"/>
      <c r="Y44" s="1070"/>
      <c r="Z44" s="1070"/>
      <c r="AA44" s="1070"/>
      <c r="AB44" s="1070"/>
      <c r="AC44" s="1070"/>
      <c r="AD44" s="1070"/>
      <c r="AE44" s="1070"/>
      <c r="AF44" s="1070"/>
    </row>
    <row r="45" spans="1:32" s="1071" customFormat="1" ht="12.75" customHeight="1">
      <c r="A45" s="1069"/>
      <c r="B45" s="1058"/>
      <c r="C45" s="1066"/>
      <c r="D45" s="1067"/>
      <c r="E45" s="1067"/>
      <c r="F45" s="1067"/>
      <c r="G45" s="1068"/>
      <c r="H45" s="1056"/>
      <c r="I45" s="996"/>
      <c r="J45" s="996"/>
      <c r="K45" s="996"/>
      <c r="L45" s="997"/>
      <c r="M45" s="1070"/>
      <c r="N45" s="1070"/>
      <c r="O45" s="1070"/>
      <c r="P45" s="1070"/>
      <c r="Q45" s="1070"/>
      <c r="R45" s="1070"/>
      <c r="S45" s="1070"/>
      <c r="T45" s="1070"/>
      <c r="U45" s="1070"/>
      <c r="V45" s="1070"/>
      <c r="W45" s="1070"/>
      <c r="X45" s="1070"/>
      <c r="Y45" s="1070"/>
      <c r="Z45" s="1070"/>
      <c r="AA45" s="1070"/>
      <c r="AB45" s="1070"/>
      <c r="AC45" s="1070"/>
      <c r="AD45" s="1070"/>
      <c r="AE45" s="1070"/>
      <c r="AF45" s="1070"/>
    </row>
    <row r="46" spans="1:32" ht="12.75" customHeight="1">
      <c r="A46" s="1069"/>
      <c r="B46" s="1058"/>
      <c r="C46" s="1066"/>
      <c r="D46" s="1067"/>
      <c r="E46" s="1067"/>
      <c r="F46" s="1067"/>
      <c r="G46" s="1068"/>
      <c r="H46" s="1056"/>
      <c r="I46" s="996"/>
      <c r="J46" s="996"/>
      <c r="K46" s="996"/>
      <c r="L46" s="997"/>
      <c r="M46" s="998"/>
      <c r="N46" s="998"/>
      <c r="O46" s="998"/>
      <c r="P46" s="998"/>
      <c r="Q46" s="998"/>
      <c r="R46" s="998"/>
      <c r="S46" s="998"/>
      <c r="T46" s="998"/>
      <c r="U46" s="998"/>
      <c r="V46" s="998"/>
      <c r="W46" s="998"/>
      <c r="X46" s="998"/>
      <c r="Y46" s="998"/>
      <c r="Z46" s="998"/>
      <c r="AA46" s="998"/>
      <c r="AB46" s="998"/>
      <c r="AC46" s="998"/>
      <c r="AD46" s="998"/>
      <c r="AE46" s="998"/>
      <c r="AF46" s="998"/>
    </row>
    <row r="47" spans="1:32" ht="12.75" customHeight="1">
      <c r="A47" s="1069"/>
      <c r="B47" s="1058"/>
      <c r="C47" s="1066"/>
      <c r="D47" s="1067"/>
      <c r="E47" s="1067"/>
      <c r="F47" s="1067"/>
      <c r="G47" s="1068"/>
      <c r="H47" s="1056"/>
      <c r="I47" s="996"/>
      <c r="J47" s="996"/>
      <c r="K47" s="996"/>
      <c r="L47" s="997"/>
      <c r="M47" s="998"/>
      <c r="N47" s="1045"/>
      <c r="O47" s="998"/>
      <c r="P47" s="998"/>
      <c r="Q47" s="998"/>
      <c r="R47" s="998"/>
      <c r="S47" s="998"/>
      <c r="T47" s="998"/>
      <c r="U47" s="998"/>
      <c r="V47" s="998"/>
      <c r="W47" s="998"/>
      <c r="X47" s="998"/>
      <c r="Y47" s="998"/>
      <c r="Z47" s="998"/>
      <c r="AA47" s="998"/>
      <c r="AB47" s="998"/>
      <c r="AC47" s="998"/>
      <c r="AD47" s="998"/>
      <c r="AE47" s="998"/>
      <c r="AF47" s="998"/>
    </row>
    <row r="48" spans="1:32" ht="12.75" customHeight="1">
      <c r="A48" s="1069"/>
      <c r="B48" s="1058"/>
      <c r="C48" s="1066"/>
      <c r="D48" s="1067"/>
      <c r="E48" s="1067"/>
      <c r="F48" s="1067"/>
      <c r="G48" s="1068"/>
      <c r="H48" s="1056"/>
      <c r="I48" s="996"/>
      <c r="J48" s="996"/>
      <c r="K48" s="996"/>
      <c r="L48" s="997"/>
      <c r="M48" s="998"/>
      <c r="N48" s="998"/>
      <c r="O48" s="998"/>
      <c r="P48" s="998"/>
      <c r="Q48" s="998"/>
      <c r="R48" s="998"/>
      <c r="S48" s="998"/>
      <c r="T48" s="998"/>
      <c r="U48" s="998"/>
      <c r="V48" s="998"/>
      <c r="W48" s="998"/>
      <c r="X48" s="998"/>
      <c r="Y48" s="998"/>
      <c r="Z48" s="998"/>
      <c r="AA48" s="998"/>
      <c r="AB48" s="998"/>
      <c r="AC48" s="998"/>
      <c r="AD48" s="998"/>
      <c r="AE48" s="998"/>
      <c r="AF48" s="998"/>
    </row>
    <row r="49" spans="1:32" ht="12.75" customHeight="1">
      <c r="A49" s="1069"/>
      <c r="B49" s="1058"/>
      <c r="C49" s="1066"/>
      <c r="D49" s="1067"/>
      <c r="E49" s="1067"/>
      <c r="F49" s="1067"/>
      <c r="G49" s="1068"/>
      <c r="H49" s="1056"/>
      <c r="I49" s="996"/>
      <c r="J49" s="996"/>
      <c r="K49" s="996"/>
      <c r="L49" s="997"/>
      <c r="M49" s="998"/>
      <c r="N49" s="998"/>
      <c r="O49" s="998"/>
      <c r="P49" s="998"/>
      <c r="Q49" s="998"/>
      <c r="R49" s="998"/>
      <c r="S49" s="998"/>
      <c r="T49" s="998"/>
      <c r="U49" s="998"/>
      <c r="V49" s="998"/>
      <c r="W49" s="998"/>
      <c r="X49" s="998"/>
      <c r="Y49" s="998"/>
      <c r="Z49" s="998"/>
      <c r="AA49" s="998"/>
      <c r="AB49" s="998"/>
      <c r="AC49" s="998"/>
      <c r="AD49" s="998"/>
      <c r="AE49" s="998"/>
      <c r="AF49" s="998"/>
    </row>
    <row r="50" spans="1:32" ht="12.75" customHeight="1">
      <c r="A50" s="1069"/>
      <c r="B50" s="1058"/>
      <c r="C50" s="1066"/>
      <c r="D50" s="1067"/>
      <c r="E50" s="1067"/>
      <c r="F50" s="1067"/>
      <c r="G50" s="1068"/>
      <c r="H50" s="1056"/>
      <c r="I50" s="996"/>
      <c r="J50" s="996"/>
      <c r="K50" s="996"/>
      <c r="L50" s="997"/>
      <c r="M50" s="998"/>
      <c r="N50" s="998"/>
      <c r="O50" s="998"/>
      <c r="P50" s="998"/>
      <c r="Q50" s="998"/>
      <c r="R50" s="998"/>
      <c r="S50" s="998"/>
      <c r="T50" s="998"/>
      <c r="U50" s="998"/>
      <c r="V50" s="998"/>
      <c r="W50" s="998"/>
      <c r="X50" s="998"/>
      <c r="Y50" s="998"/>
      <c r="Z50" s="998"/>
      <c r="AA50" s="998"/>
      <c r="AB50" s="998"/>
      <c r="AC50" s="998"/>
      <c r="AD50" s="998"/>
      <c r="AE50" s="998"/>
      <c r="AF50" s="998"/>
    </row>
    <row r="51" spans="1:32" ht="12.75" customHeight="1">
      <c r="A51" s="1069"/>
      <c r="B51" s="1058"/>
      <c r="C51" s="1066"/>
      <c r="D51" s="1067"/>
      <c r="E51" s="1067"/>
      <c r="F51" s="1067"/>
      <c r="G51" s="1068"/>
      <c r="H51" s="1056"/>
      <c r="I51" s="996"/>
      <c r="J51" s="996"/>
      <c r="K51" s="996"/>
      <c r="L51" s="997"/>
      <c r="M51" s="998"/>
      <c r="N51" s="998"/>
      <c r="O51" s="998"/>
      <c r="P51" s="998"/>
      <c r="Q51" s="998"/>
      <c r="R51" s="998"/>
      <c r="S51" s="998"/>
      <c r="T51" s="998"/>
      <c r="U51" s="998"/>
      <c r="V51" s="998"/>
      <c r="W51" s="998"/>
      <c r="X51" s="998"/>
      <c r="Y51" s="998"/>
      <c r="Z51" s="998"/>
      <c r="AA51" s="998"/>
      <c r="AB51" s="998"/>
      <c r="AC51" s="998"/>
      <c r="AD51" s="998"/>
      <c r="AE51" s="998"/>
      <c r="AF51" s="998"/>
    </row>
    <row r="52" spans="1:32" ht="12.75" customHeight="1">
      <c r="A52" s="1069"/>
      <c r="B52" s="1057"/>
      <c r="C52" s="1066"/>
      <c r="D52" s="1067"/>
      <c r="E52" s="1067"/>
      <c r="F52" s="1067"/>
      <c r="G52" s="1068"/>
      <c r="H52" s="1057"/>
      <c r="I52" s="996"/>
      <c r="J52" s="996"/>
      <c r="K52" s="996"/>
      <c r="L52" s="997"/>
      <c r="M52" s="998"/>
      <c r="N52" s="998"/>
      <c r="O52" s="998"/>
      <c r="P52" s="998"/>
      <c r="Q52" s="998"/>
      <c r="R52" s="998"/>
      <c r="S52" s="998"/>
      <c r="T52" s="998"/>
      <c r="U52" s="998"/>
      <c r="V52" s="998"/>
      <c r="W52" s="998"/>
      <c r="X52" s="998"/>
      <c r="Y52" s="998"/>
      <c r="Z52" s="998"/>
      <c r="AA52" s="998"/>
      <c r="AB52" s="998"/>
      <c r="AC52" s="998"/>
      <c r="AD52" s="998"/>
      <c r="AE52" s="998"/>
      <c r="AF52" s="998"/>
    </row>
    <row r="53" spans="1:32" ht="12.75" customHeight="1">
      <c r="A53" s="1069"/>
      <c r="B53" s="1057"/>
      <c r="C53" s="1066"/>
      <c r="D53" s="1067"/>
      <c r="E53" s="1067"/>
      <c r="F53" s="1067"/>
      <c r="G53" s="1068"/>
      <c r="H53" s="1057"/>
      <c r="I53" s="996"/>
      <c r="J53" s="996"/>
      <c r="K53" s="996"/>
      <c r="L53" s="997"/>
      <c r="M53" s="998"/>
      <c r="N53" s="998"/>
      <c r="O53" s="998"/>
      <c r="P53" s="998"/>
      <c r="Q53" s="998"/>
      <c r="R53" s="998"/>
      <c r="S53" s="998"/>
      <c r="T53" s="998"/>
      <c r="U53" s="998"/>
      <c r="V53" s="998"/>
      <c r="W53" s="998"/>
      <c r="X53" s="998"/>
      <c r="Y53" s="998"/>
      <c r="Z53" s="998"/>
      <c r="AA53" s="998"/>
      <c r="AB53" s="998"/>
      <c r="AC53" s="998"/>
      <c r="AD53" s="998"/>
      <c r="AE53" s="998"/>
      <c r="AF53" s="998"/>
    </row>
    <row r="54" spans="1:32" ht="12.75" customHeight="1">
      <c r="A54" s="1069"/>
      <c r="B54" s="1057"/>
      <c r="C54" s="1066"/>
      <c r="D54" s="1067"/>
      <c r="E54" s="1067"/>
      <c r="F54" s="1067"/>
      <c r="G54" s="1068"/>
      <c r="H54" s="1057"/>
      <c r="I54" s="996"/>
      <c r="J54" s="996"/>
      <c r="K54" s="996"/>
      <c r="L54" s="997"/>
      <c r="M54" s="998"/>
      <c r="N54" s="998"/>
      <c r="O54" s="998"/>
      <c r="P54" s="998"/>
      <c r="Q54" s="998"/>
      <c r="R54" s="998"/>
      <c r="S54" s="998"/>
      <c r="T54" s="998"/>
      <c r="U54" s="998"/>
      <c r="V54" s="998"/>
      <c r="W54" s="998"/>
      <c r="X54" s="998"/>
      <c r="Y54" s="998"/>
      <c r="Z54" s="998"/>
      <c r="AA54" s="998"/>
      <c r="AB54" s="998"/>
      <c r="AC54" s="998"/>
      <c r="AD54" s="998"/>
      <c r="AE54" s="998"/>
      <c r="AF54" s="998"/>
    </row>
    <row r="55" spans="1:32" ht="12.75" customHeight="1">
      <c r="A55" s="1069"/>
      <c r="B55" s="1057"/>
      <c r="C55" s="1066"/>
      <c r="D55" s="1067"/>
      <c r="E55" s="1067"/>
      <c r="F55" s="1067"/>
      <c r="G55" s="1068"/>
      <c r="H55" s="1057"/>
      <c r="I55" s="996"/>
      <c r="J55" s="996"/>
      <c r="K55" s="996"/>
      <c r="L55" s="997"/>
      <c r="M55" s="998"/>
      <c r="N55" s="998"/>
      <c r="O55" s="998"/>
      <c r="P55" s="998"/>
      <c r="Q55" s="998"/>
      <c r="R55" s="998"/>
      <c r="S55" s="998"/>
      <c r="T55" s="998"/>
      <c r="U55" s="998"/>
      <c r="V55" s="998"/>
      <c r="W55" s="998"/>
      <c r="X55" s="998"/>
      <c r="Y55" s="998"/>
      <c r="Z55" s="998"/>
      <c r="AA55" s="998"/>
      <c r="AB55" s="998"/>
      <c r="AC55" s="998"/>
      <c r="AD55" s="998"/>
      <c r="AE55" s="998"/>
      <c r="AF55" s="998"/>
    </row>
    <row r="56" spans="1:32" ht="12.75" customHeight="1">
      <c r="A56" s="1069"/>
      <c r="B56" s="1057"/>
      <c r="C56" s="1066"/>
      <c r="D56" s="1067"/>
      <c r="E56" s="1067"/>
      <c r="F56" s="1067"/>
      <c r="G56" s="1068"/>
      <c r="H56" s="1041"/>
      <c r="I56" s="996"/>
      <c r="J56" s="996"/>
      <c r="K56" s="996"/>
      <c r="L56" s="997"/>
      <c r="M56" s="998"/>
      <c r="N56" s="998"/>
      <c r="O56" s="998"/>
      <c r="P56" s="998"/>
      <c r="Q56" s="998"/>
      <c r="R56" s="998"/>
      <c r="S56" s="998"/>
      <c r="T56" s="998"/>
      <c r="U56" s="998"/>
      <c r="V56" s="998"/>
      <c r="W56" s="998"/>
      <c r="X56" s="998"/>
      <c r="Y56" s="998"/>
      <c r="Z56" s="998"/>
      <c r="AA56" s="998"/>
      <c r="AB56" s="998"/>
      <c r="AC56" s="998"/>
      <c r="AD56" s="998"/>
      <c r="AE56" s="998"/>
      <c r="AF56" s="998"/>
    </row>
    <row r="57" spans="1:32" ht="12.75" customHeight="1">
      <c r="A57" s="1069"/>
      <c r="B57" s="1057"/>
      <c r="C57" s="1066"/>
      <c r="D57" s="1067"/>
      <c r="E57" s="1067"/>
      <c r="F57" s="1067"/>
      <c r="G57" s="1068"/>
      <c r="H57" s="1073"/>
      <c r="I57" s="996"/>
      <c r="J57" s="996"/>
      <c r="K57" s="996"/>
      <c r="L57" s="997"/>
      <c r="M57" s="998"/>
      <c r="N57" s="998"/>
      <c r="O57" s="998"/>
      <c r="P57" s="998"/>
      <c r="Q57" s="998"/>
      <c r="R57" s="998"/>
      <c r="S57" s="998"/>
      <c r="T57" s="998"/>
      <c r="U57" s="998"/>
      <c r="V57" s="998"/>
      <c r="W57" s="998"/>
      <c r="X57" s="998"/>
      <c r="Y57" s="998"/>
      <c r="Z57" s="998"/>
      <c r="AA57" s="998"/>
      <c r="AB57" s="998"/>
      <c r="AC57" s="998"/>
      <c r="AD57" s="998"/>
      <c r="AE57" s="998"/>
      <c r="AF57" s="998"/>
    </row>
    <row r="58" spans="1:32" ht="12.75" customHeight="1">
      <c r="A58" s="1069"/>
      <c r="B58" s="1057"/>
      <c r="C58" s="1066"/>
      <c r="D58" s="1067"/>
      <c r="E58" s="1067"/>
      <c r="F58" s="1067"/>
      <c r="G58" s="1068"/>
      <c r="H58" s="1041"/>
      <c r="I58" s="996"/>
      <c r="J58" s="996"/>
      <c r="K58" s="996"/>
      <c r="L58" s="997"/>
      <c r="M58" s="998"/>
      <c r="N58" s="998"/>
      <c r="O58" s="998"/>
      <c r="P58" s="998"/>
      <c r="Q58" s="998"/>
      <c r="R58" s="998"/>
      <c r="S58" s="998"/>
      <c r="T58" s="998"/>
      <c r="U58" s="998"/>
      <c r="V58" s="998"/>
      <c r="W58" s="998"/>
      <c r="X58" s="998"/>
      <c r="Y58" s="998"/>
      <c r="Z58" s="998"/>
      <c r="AA58" s="998"/>
      <c r="AB58" s="998"/>
      <c r="AC58" s="998"/>
      <c r="AD58" s="998"/>
      <c r="AE58" s="998"/>
      <c r="AF58" s="998"/>
    </row>
    <row r="59" spans="1:32" ht="12.75" customHeight="1" thickBot="1">
      <c r="A59" s="1069"/>
      <c r="B59" s="1057"/>
      <c r="C59" s="1074"/>
      <c r="D59" s="1075"/>
      <c r="E59" s="1075"/>
      <c r="F59" s="1075"/>
      <c r="G59" s="1076"/>
      <c r="H59" s="1057"/>
      <c r="I59" s="996"/>
      <c r="J59" s="996"/>
      <c r="K59" s="996"/>
      <c r="L59" s="997"/>
      <c r="M59" s="998"/>
      <c r="N59" s="998"/>
      <c r="O59" s="998"/>
      <c r="P59" s="998"/>
      <c r="Q59" s="998"/>
      <c r="R59" s="998"/>
      <c r="S59" s="998"/>
      <c r="T59" s="998"/>
      <c r="U59" s="998"/>
      <c r="V59" s="998"/>
      <c r="W59" s="998"/>
      <c r="X59" s="998"/>
      <c r="Y59" s="998"/>
      <c r="Z59" s="998"/>
      <c r="AA59" s="998"/>
      <c r="AB59" s="998"/>
      <c r="AC59" s="998"/>
      <c r="AD59" s="998"/>
      <c r="AE59" s="998"/>
      <c r="AF59" s="998"/>
    </row>
    <row r="60" spans="1:32" ht="12.75" customHeight="1" thickTop="1">
      <c r="A60" s="1069"/>
      <c r="B60" s="1057"/>
      <c r="C60" s="1077"/>
      <c r="D60" s="1077"/>
      <c r="E60" s="1077"/>
      <c r="F60" s="1077"/>
      <c r="G60" s="1077"/>
      <c r="H60" s="1057"/>
      <c r="I60" s="996"/>
      <c r="J60" s="996"/>
      <c r="K60" s="996"/>
      <c r="L60" s="997"/>
      <c r="M60" s="998"/>
      <c r="N60" s="998"/>
      <c r="O60" s="998"/>
      <c r="P60" s="998"/>
      <c r="Q60" s="998"/>
      <c r="R60" s="998"/>
      <c r="S60" s="998"/>
      <c r="T60" s="998"/>
      <c r="U60" s="998"/>
      <c r="V60" s="998"/>
      <c r="W60" s="998"/>
      <c r="X60" s="998"/>
      <c r="Y60" s="998"/>
      <c r="Z60" s="998"/>
      <c r="AA60" s="998"/>
      <c r="AB60" s="998"/>
      <c r="AC60" s="998"/>
      <c r="AD60" s="998"/>
      <c r="AE60" s="998"/>
      <c r="AF60" s="998"/>
    </row>
    <row r="61" spans="1:32" ht="13.5" customHeight="1" thickBot="1">
      <c r="A61" s="1078"/>
      <c r="B61" s="1079"/>
      <c r="C61" s="1080"/>
      <c r="D61" s="1080"/>
      <c r="E61" s="1080"/>
      <c r="F61" s="1080"/>
      <c r="G61" s="1080"/>
      <c r="H61" s="1079"/>
      <c r="I61" s="1081"/>
      <c r="J61" s="1081"/>
      <c r="K61" s="1081"/>
      <c r="L61" s="1082"/>
      <c r="M61" s="998"/>
      <c r="N61" s="998"/>
      <c r="O61" s="998"/>
      <c r="Q61" s="1083"/>
    </row>
    <row r="62" spans="1:32" ht="12.75" customHeight="1">
      <c r="A62" s="1084"/>
      <c r="B62" s="1084"/>
      <c r="C62" s="1085"/>
      <c r="D62" s="1086"/>
      <c r="E62" s="1086"/>
      <c r="F62" s="1086"/>
      <c r="G62" s="1086"/>
      <c r="H62" s="1087"/>
      <c r="I62" s="1084"/>
      <c r="J62" s="1084"/>
      <c r="K62" s="1084"/>
      <c r="L62" s="1084"/>
      <c r="M62" s="998"/>
      <c r="N62" s="998"/>
      <c r="O62" s="998"/>
    </row>
    <row r="63" spans="1:32" ht="12.75" customHeight="1">
      <c r="A63" s="998"/>
      <c r="B63" s="1088"/>
      <c r="C63" s="1089"/>
      <c r="D63" s="1090"/>
      <c r="E63" s="1090"/>
      <c r="F63" s="1090"/>
      <c r="G63" s="1090"/>
      <c r="H63" s="1091"/>
      <c r="I63" s="1088"/>
      <c r="J63" s="1088"/>
      <c r="K63" s="1088"/>
      <c r="L63" s="1088"/>
      <c r="M63" s="998"/>
      <c r="N63" s="998"/>
      <c r="O63" s="998"/>
    </row>
    <row r="64" spans="1:32" ht="13.5" customHeight="1">
      <c r="A64" s="998"/>
      <c r="B64" s="1088"/>
      <c r="C64" s="1089"/>
      <c r="D64" s="1090"/>
      <c r="E64" s="1090"/>
      <c r="F64" s="1090"/>
      <c r="G64" s="1090"/>
      <c r="H64" s="1091"/>
      <c r="I64" s="1088"/>
      <c r="J64" s="1088"/>
      <c r="K64" s="1088"/>
      <c r="L64" s="1088"/>
      <c r="M64" s="998"/>
      <c r="N64" s="998"/>
      <c r="O64" s="998"/>
    </row>
    <row r="65" spans="1:15" ht="14.25">
      <c r="A65" s="998"/>
      <c r="B65" s="998"/>
      <c r="C65" s="1092"/>
      <c r="D65" s="1090"/>
      <c r="E65" s="1090"/>
      <c r="F65" s="1090"/>
      <c r="G65" s="1090"/>
      <c r="H65" s="1093"/>
      <c r="I65" s="998"/>
      <c r="J65" s="998"/>
      <c r="K65" s="998"/>
      <c r="L65" s="998"/>
      <c r="M65" s="998"/>
      <c r="N65" s="998"/>
      <c r="O65" s="998"/>
    </row>
    <row r="66" spans="1:15" ht="14.25">
      <c r="A66" s="998"/>
      <c r="B66" s="998"/>
      <c r="C66" s="1092"/>
      <c r="D66" s="1090"/>
      <c r="E66" s="1090"/>
      <c r="F66" s="1090"/>
      <c r="G66" s="1090"/>
      <c r="H66" s="1093"/>
      <c r="I66" s="998"/>
      <c r="J66" s="998"/>
      <c r="K66" s="998"/>
      <c r="L66" s="998"/>
      <c r="M66" s="998"/>
      <c r="N66" s="998"/>
      <c r="O66" s="998"/>
    </row>
    <row r="67" spans="1:15">
      <c r="A67" s="998"/>
      <c r="B67" s="998"/>
      <c r="C67" s="1092"/>
      <c r="D67" s="1089"/>
      <c r="E67" s="1089"/>
      <c r="F67" s="1089"/>
      <c r="G67" s="1089"/>
      <c r="H67" s="1093"/>
      <c r="I67" s="998"/>
      <c r="J67" s="998"/>
      <c r="K67" s="998"/>
      <c r="L67" s="998"/>
      <c r="M67" s="998"/>
      <c r="N67" s="998"/>
      <c r="O67" s="998"/>
    </row>
    <row r="68" spans="1:15">
      <c r="A68" s="998"/>
      <c r="B68" s="998"/>
      <c r="C68" s="1093"/>
      <c r="D68" s="1089"/>
      <c r="E68" s="1094"/>
      <c r="F68" s="1094"/>
      <c r="G68" s="1089"/>
      <c r="H68" s="1093"/>
      <c r="I68" s="998"/>
      <c r="J68" s="998"/>
      <c r="K68" s="998"/>
      <c r="L68" s="998"/>
      <c r="M68" s="998"/>
      <c r="N68" s="998"/>
      <c r="O68" s="998"/>
    </row>
    <row r="69" spans="1:15" ht="13.5" customHeight="1">
      <c r="A69" s="998"/>
      <c r="B69" s="998"/>
      <c r="C69" s="1093"/>
      <c r="D69" s="1089"/>
      <c r="E69" s="1094"/>
      <c r="F69" s="1094"/>
      <c r="G69" s="1089"/>
      <c r="H69" s="1093"/>
      <c r="I69" s="998"/>
      <c r="J69" s="998"/>
      <c r="K69" s="998"/>
      <c r="L69" s="998"/>
      <c r="M69" s="998"/>
      <c r="N69" s="998"/>
      <c r="O69" s="998"/>
    </row>
    <row r="70" spans="1:15" ht="12.75" customHeight="1">
      <c r="A70" s="998"/>
      <c r="B70" s="998"/>
      <c r="C70" s="1093"/>
      <c r="D70" s="1092"/>
      <c r="E70" s="1095"/>
      <c r="F70" s="1095"/>
      <c r="G70" s="1092"/>
      <c r="H70" s="1093"/>
      <c r="I70" s="998"/>
      <c r="J70" s="998"/>
      <c r="K70" s="998"/>
      <c r="L70" s="998"/>
      <c r="M70" s="998"/>
      <c r="N70" s="998"/>
      <c r="O70" s="998"/>
    </row>
    <row r="71" spans="1:15" ht="12.75" customHeight="1">
      <c r="A71" s="998"/>
      <c r="B71" s="998"/>
      <c r="C71" s="1093"/>
      <c r="D71" s="1092"/>
      <c r="E71" s="1092"/>
      <c r="F71" s="1092"/>
      <c r="G71" s="1092"/>
      <c r="H71" s="998"/>
      <c r="I71" s="998"/>
      <c r="J71" s="998"/>
      <c r="K71" s="998"/>
      <c r="L71" s="998"/>
      <c r="M71" s="998"/>
      <c r="N71" s="998"/>
      <c r="O71" s="998"/>
    </row>
    <row r="72" spans="1:15" ht="12.75" customHeight="1">
      <c r="A72" s="998"/>
      <c r="B72" s="998"/>
      <c r="C72" s="998"/>
      <c r="D72" s="1092"/>
      <c r="E72" s="1092"/>
      <c r="F72" s="1092"/>
      <c r="G72" s="1092"/>
      <c r="H72" s="998"/>
      <c r="I72" s="998"/>
      <c r="J72" s="998"/>
      <c r="K72" s="998"/>
      <c r="L72" s="998"/>
      <c r="M72" s="998"/>
      <c r="N72" s="998"/>
      <c r="O72" s="998"/>
    </row>
    <row r="73" spans="1:15" ht="12.75" customHeight="1">
      <c r="A73" s="998"/>
      <c r="B73" s="998"/>
      <c r="C73" s="998"/>
      <c r="D73" s="1093"/>
      <c r="E73" s="1093"/>
      <c r="F73" s="1093"/>
      <c r="G73" s="1093"/>
      <c r="H73" s="998"/>
      <c r="I73" s="998"/>
      <c r="J73" s="998"/>
      <c r="K73" s="998"/>
      <c r="L73" s="998"/>
      <c r="M73" s="998"/>
      <c r="N73" s="998"/>
      <c r="O73" s="998"/>
    </row>
    <row r="74" spans="1:15" ht="12.75" customHeight="1">
      <c r="A74" s="998"/>
      <c r="B74" s="998"/>
      <c r="C74" s="998"/>
      <c r="D74" s="1093"/>
      <c r="E74" s="1093"/>
      <c r="F74" s="1093"/>
      <c r="G74" s="1093"/>
      <c r="H74" s="998"/>
      <c r="I74" s="998"/>
      <c r="J74" s="998"/>
      <c r="K74" s="998"/>
      <c r="L74" s="998"/>
      <c r="M74" s="998"/>
      <c r="N74" s="998"/>
      <c r="O74" s="998"/>
    </row>
    <row r="75" spans="1:15" ht="12.75" customHeight="1">
      <c r="A75" s="998"/>
      <c r="B75" s="998"/>
      <c r="C75" s="998"/>
      <c r="D75" s="1093"/>
      <c r="E75" s="1093"/>
      <c r="F75" s="1093"/>
      <c r="G75" s="1093"/>
      <c r="H75" s="998"/>
      <c r="I75" s="998"/>
      <c r="J75" s="998"/>
      <c r="K75" s="998"/>
      <c r="L75" s="998"/>
      <c r="M75" s="998"/>
      <c r="N75" s="998"/>
      <c r="O75" s="998"/>
    </row>
    <row r="76" spans="1:15" ht="12.75" customHeight="1">
      <c r="A76" s="998"/>
      <c r="B76" s="998"/>
      <c r="C76" s="998"/>
      <c r="D76" s="1093"/>
      <c r="E76" s="1093"/>
      <c r="F76" s="1093"/>
      <c r="G76" s="1093"/>
      <c r="H76" s="998"/>
      <c r="I76" s="998"/>
      <c r="J76" s="998"/>
      <c r="K76" s="998"/>
      <c r="L76" s="998"/>
      <c r="M76" s="998"/>
      <c r="N76" s="998"/>
      <c r="O76" s="998"/>
    </row>
    <row r="77" spans="1:15" ht="12.75" customHeight="1">
      <c r="A77" s="998"/>
      <c r="B77" s="998"/>
      <c r="C77" s="998"/>
      <c r="D77" s="1093"/>
      <c r="E77" s="1093"/>
      <c r="F77" s="1093"/>
      <c r="G77" s="1093"/>
      <c r="H77" s="998"/>
      <c r="I77" s="998"/>
      <c r="J77" s="998"/>
      <c r="K77" s="998"/>
      <c r="L77" s="998"/>
      <c r="M77" s="998"/>
      <c r="N77" s="998"/>
      <c r="O77" s="998"/>
    </row>
    <row r="78" spans="1:15" ht="12.75" customHeight="1">
      <c r="A78" s="998"/>
      <c r="B78" s="998"/>
      <c r="C78" s="998"/>
      <c r="D78" s="998"/>
      <c r="E78" s="998"/>
      <c r="F78" s="998"/>
      <c r="G78" s="998"/>
      <c r="H78" s="998"/>
      <c r="I78" s="998"/>
      <c r="J78" s="998"/>
      <c r="K78" s="998"/>
      <c r="L78" s="998"/>
      <c r="M78" s="998"/>
      <c r="N78" s="998"/>
      <c r="O78" s="998"/>
    </row>
    <row r="79" spans="1:15" ht="12.75" customHeight="1">
      <c r="A79" s="998"/>
      <c r="B79" s="998"/>
      <c r="C79" s="998"/>
      <c r="D79" s="998"/>
      <c r="E79" s="998"/>
      <c r="F79" s="998"/>
      <c r="G79" s="998"/>
      <c r="H79" s="998"/>
      <c r="I79" s="998"/>
      <c r="J79" s="998"/>
      <c r="K79" s="998"/>
      <c r="L79" s="998"/>
      <c r="M79" s="998"/>
      <c r="N79" s="998"/>
      <c r="O79" s="998"/>
    </row>
    <row r="80" spans="1:15" ht="12.75" customHeight="1">
      <c r="A80" s="998"/>
      <c r="B80" s="998"/>
      <c r="C80" s="998"/>
      <c r="D80" s="998"/>
      <c r="E80" s="998"/>
      <c r="F80" s="998"/>
      <c r="G80" s="998"/>
      <c r="H80" s="998"/>
      <c r="I80" s="998"/>
      <c r="J80" s="998"/>
      <c r="K80" s="998"/>
      <c r="L80" s="998"/>
      <c r="M80" s="998"/>
      <c r="N80" s="998"/>
      <c r="O80" s="998"/>
    </row>
    <row r="81" spans="1:15" ht="12.75" customHeight="1">
      <c r="A81" s="998"/>
      <c r="B81" s="998"/>
      <c r="C81" s="998"/>
      <c r="D81" s="998"/>
      <c r="E81" s="998"/>
      <c r="F81" s="998"/>
      <c r="G81" s="998"/>
      <c r="H81" s="998"/>
      <c r="I81" s="998"/>
      <c r="J81" s="998"/>
      <c r="K81" s="998"/>
      <c r="L81" s="998"/>
      <c r="M81" s="998"/>
      <c r="N81" s="998"/>
      <c r="O81" s="998"/>
    </row>
    <row r="82" spans="1:15" ht="12.75" customHeight="1">
      <c r="A82" s="998"/>
      <c r="B82" s="998"/>
      <c r="C82" s="998"/>
      <c r="D82" s="998"/>
      <c r="E82" s="998"/>
      <c r="F82" s="998"/>
      <c r="G82" s="998"/>
      <c r="H82" s="998"/>
      <c r="I82" s="998"/>
      <c r="J82" s="998"/>
      <c r="K82" s="998"/>
      <c r="L82" s="998"/>
      <c r="M82" s="998"/>
      <c r="N82" s="998"/>
      <c r="O82" s="998"/>
    </row>
    <row r="83" spans="1:15" ht="12.75" customHeight="1">
      <c r="A83" s="998"/>
      <c r="B83" s="998"/>
      <c r="C83" s="998"/>
      <c r="D83" s="998"/>
      <c r="E83" s="998"/>
      <c r="F83" s="998"/>
      <c r="G83" s="998"/>
      <c r="H83" s="998"/>
      <c r="I83" s="998"/>
      <c r="J83" s="998"/>
      <c r="K83" s="998"/>
      <c r="L83" s="998"/>
      <c r="M83" s="998"/>
      <c r="N83" s="998"/>
      <c r="O83" s="998"/>
    </row>
    <row r="84" spans="1:15" ht="12.75" customHeight="1">
      <c r="A84" s="998"/>
      <c r="B84" s="998"/>
      <c r="C84" s="998"/>
      <c r="D84" s="998"/>
      <c r="E84" s="998"/>
      <c r="F84" s="998"/>
      <c r="G84" s="998"/>
      <c r="H84" s="998"/>
      <c r="I84" s="998"/>
      <c r="J84" s="998"/>
      <c r="K84" s="998"/>
      <c r="L84" s="998"/>
      <c r="M84" s="998"/>
      <c r="N84" s="998"/>
      <c r="O84" s="998"/>
    </row>
    <row r="85" spans="1:15" ht="12.75" customHeight="1">
      <c r="A85" s="998"/>
      <c r="B85" s="998"/>
      <c r="C85" s="998"/>
      <c r="D85" s="998"/>
      <c r="E85" s="998"/>
      <c r="F85" s="998"/>
      <c r="G85" s="998"/>
      <c r="H85" s="998"/>
      <c r="I85" s="998"/>
      <c r="J85" s="998"/>
      <c r="K85" s="998"/>
      <c r="L85" s="998"/>
      <c r="M85" s="998"/>
      <c r="N85" s="998"/>
      <c r="O85" s="998"/>
    </row>
    <row r="86" spans="1:15" ht="12.75" customHeight="1">
      <c r="A86" s="998"/>
      <c r="B86" s="998"/>
      <c r="C86" s="998"/>
      <c r="D86" s="998"/>
      <c r="E86" s="998"/>
      <c r="F86" s="998"/>
      <c r="G86" s="998"/>
      <c r="H86" s="998"/>
      <c r="I86" s="998"/>
      <c r="J86" s="998"/>
      <c r="K86" s="998"/>
      <c r="L86" s="998"/>
      <c r="M86" s="998"/>
      <c r="N86" s="998"/>
      <c r="O86" s="998"/>
    </row>
    <row r="87" spans="1:15" ht="12.75" customHeight="1">
      <c r="A87" s="998"/>
      <c r="B87" s="998"/>
      <c r="C87" s="998"/>
      <c r="D87" s="998"/>
      <c r="E87" s="998"/>
      <c r="F87" s="998"/>
      <c r="G87" s="998"/>
      <c r="H87" s="998"/>
      <c r="I87" s="998"/>
      <c r="J87" s="998"/>
      <c r="K87" s="998"/>
      <c r="L87" s="998"/>
      <c r="M87" s="998"/>
      <c r="N87" s="998"/>
      <c r="O87" s="998"/>
    </row>
    <row r="88" spans="1:15" ht="12.75" customHeight="1">
      <c r="A88" s="998"/>
      <c r="B88" s="998"/>
      <c r="C88" s="998"/>
      <c r="D88" s="998"/>
      <c r="E88" s="998"/>
      <c r="F88" s="998"/>
      <c r="G88" s="998"/>
      <c r="H88" s="998"/>
      <c r="I88" s="998"/>
      <c r="J88" s="998"/>
      <c r="K88" s="998"/>
      <c r="L88" s="998"/>
      <c r="M88" s="998"/>
      <c r="N88" s="998"/>
      <c r="O88" s="998"/>
    </row>
    <row r="89" spans="1:15" ht="12.75" customHeight="1">
      <c r="A89" s="998"/>
      <c r="B89" s="998"/>
      <c r="C89" s="998"/>
      <c r="D89" s="998"/>
      <c r="E89" s="998"/>
      <c r="F89" s="998"/>
      <c r="G89" s="998"/>
      <c r="H89" s="998"/>
      <c r="I89" s="998"/>
      <c r="J89" s="998"/>
      <c r="K89" s="998"/>
      <c r="L89" s="998"/>
      <c r="M89" s="998"/>
      <c r="N89" s="998"/>
      <c r="O89" s="998"/>
    </row>
    <row r="90" spans="1:15" ht="12.75" customHeight="1">
      <c r="A90" s="998"/>
      <c r="B90" s="998"/>
      <c r="C90" s="998"/>
      <c r="D90" s="998"/>
      <c r="E90" s="998"/>
      <c r="F90" s="998"/>
      <c r="G90" s="998"/>
      <c r="H90" s="998"/>
      <c r="I90" s="998"/>
      <c r="J90" s="998"/>
      <c r="K90" s="998"/>
      <c r="L90" s="998"/>
      <c r="M90" s="998"/>
      <c r="N90" s="998"/>
      <c r="O90" s="998"/>
    </row>
    <row r="91" spans="1:15" ht="12.75" customHeight="1">
      <c r="A91" s="998"/>
      <c r="B91" s="998"/>
      <c r="C91" s="998"/>
      <c r="D91" s="998"/>
      <c r="E91" s="998"/>
      <c r="F91" s="998"/>
      <c r="G91" s="998"/>
      <c r="H91" s="998"/>
      <c r="I91" s="998"/>
      <c r="J91" s="998"/>
      <c r="K91" s="998"/>
      <c r="L91" s="998"/>
      <c r="M91" s="998"/>
      <c r="N91" s="998"/>
      <c r="O91" s="998"/>
    </row>
    <row r="92" spans="1:15" ht="12.75" customHeight="1">
      <c r="A92" s="998"/>
      <c r="B92" s="998"/>
      <c r="C92" s="998"/>
      <c r="D92" s="998"/>
      <c r="E92" s="998"/>
      <c r="F92" s="998"/>
      <c r="G92" s="998"/>
      <c r="H92" s="998"/>
      <c r="I92" s="998"/>
      <c r="J92" s="998"/>
      <c r="K92" s="998"/>
      <c r="L92" s="998"/>
      <c r="M92" s="998"/>
      <c r="N92" s="998"/>
      <c r="O92" s="998"/>
    </row>
    <row r="93" spans="1:15" ht="13.5" customHeight="1">
      <c r="A93" s="998"/>
      <c r="B93" s="998"/>
      <c r="C93" s="998"/>
      <c r="D93" s="998"/>
      <c r="E93" s="998"/>
      <c r="F93" s="998"/>
      <c r="G93" s="998"/>
      <c r="H93" s="998"/>
      <c r="I93" s="998"/>
      <c r="J93" s="998"/>
      <c r="K93" s="998"/>
      <c r="L93" s="998"/>
      <c r="M93" s="998"/>
      <c r="N93" s="998"/>
      <c r="O93" s="998"/>
    </row>
    <row r="94" spans="1:15">
      <c r="A94" s="998"/>
      <c r="B94" s="998"/>
      <c r="C94" s="998"/>
      <c r="D94" s="998"/>
      <c r="E94" s="998"/>
      <c r="F94" s="998"/>
      <c r="G94" s="998"/>
      <c r="H94" s="998"/>
      <c r="I94" s="998"/>
      <c r="J94" s="998"/>
      <c r="K94" s="998"/>
      <c r="L94" s="998"/>
      <c r="M94" s="998"/>
      <c r="N94" s="998"/>
      <c r="O94" s="998"/>
    </row>
    <row r="95" spans="1:15">
      <c r="A95" s="998"/>
      <c r="B95" s="998"/>
      <c r="C95" s="998"/>
      <c r="D95" s="998"/>
      <c r="E95" s="998"/>
      <c r="F95" s="998"/>
      <c r="G95" s="998"/>
      <c r="H95" s="998"/>
      <c r="I95" s="998"/>
      <c r="J95" s="998"/>
      <c r="K95" s="998"/>
      <c r="L95" s="998"/>
      <c r="M95" s="998"/>
      <c r="N95" s="998"/>
      <c r="O95" s="998"/>
    </row>
    <row r="96" spans="1:15">
      <c r="A96" s="998"/>
      <c r="B96" s="998"/>
      <c r="C96" s="998"/>
      <c r="D96" s="998"/>
      <c r="E96" s="998"/>
      <c r="F96" s="998"/>
      <c r="G96" s="998"/>
      <c r="H96" s="998"/>
      <c r="I96" s="998"/>
      <c r="J96" s="998"/>
      <c r="K96" s="998"/>
      <c r="L96" s="998"/>
      <c r="M96" s="998"/>
      <c r="N96" s="998"/>
      <c r="O96" s="998"/>
    </row>
    <row r="97" spans="1:15">
      <c r="A97" s="998"/>
      <c r="B97" s="998"/>
      <c r="C97" s="998"/>
      <c r="D97" s="998"/>
      <c r="E97" s="998"/>
      <c r="F97" s="998"/>
      <c r="G97" s="998"/>
      <c r="H97" s="998"/>
      <c r="I97" s="998"/>
      <c r="J97" s="998"/>
      <c r="K97" s="998"/>
      <c r="L97" s="998"/>
      <c r="M97" s="998"/>
      <c r="N97" s="998"/>
      <c r="O97" s="998"/>
    </row>
    <row r="98" spans="1:15">
      <c r="A98" s="998"/>
      <c r="B98" s="998"/>
      <c r="C98" s="998"/>
      <c r="D98" s="998"/>
      <c r="E98" s="998"/>
      <c r="F98" s="998"/>
      <c r="G98" s="998"/>
      <c r="H98" s="998"/>
      <c r="I98" s="998"/>
      <c r="J98" s="998"/>
      <c r="K98" s="998"/>
      <c r="L98" s="998"/>
      <c r="M98" s="998"/>
      <c r="N98" s="998"/>
      <c r="O98" s="998"/>
    </row>
    <row r="99" spans="1:15">
      <c r="A99" s="998"/>
      <c r="B99" s="998"/>
      <c r="C99" s="998"/>
      <c r="D99" s="998"/>
      <c r="E99" s="998"/>
      <c r="F99" s="998"/>
      <c r="G99" s="998"/>
      <c r="H99" s="998"/>
      <c r="I99" s="998"/>
      <c r="J99" s="998"/>
      <c r="K99" s="998"/>
      <c r="L99" s="998"/>
      <c r="M99" s="998"/>
      <c r="N99" s="998"/>
      <c r="O99" s="998"/>
    </row>
    <row r="100" spans="1:15">
      <c r="A100" s="998"/>
      <c r="B100" s="998"/>
      <c r="C100" s="998"/>
      <c r="D100" s="998"/>
      <c r="E100" s="998"/>
      <c r="F100" s="998"/>
      <c r="G100" s="998"/>
      <c r="H100" s="998"/>
      <c r="I100" s="998"/>
      <c r="J100" s="998"/>
      <c r="K100" s="998"/>
      <c r="L100" s="998"/>
      <c r="M100" s="998"/>
      <c r="N100" s="998"/>
      <c r="O100" s="998"/>
    </row>
    <row r="101" spans="1:15">
      <c r="A101" s="998"/>
      <c r="B101" s="998"/>
      <c r="C101" s="998"/>
      <c r="D101" s="998"/>
      <c r="E101" s="998"/>
      <c r="F101" s="998"/>
      <c r="G101" s="998"/>
      <c r="H101" s="998"/>
      <c r="I101" s="998"/>
      <c r="J101" s="998"/>
      <c r="K101" s="998"/>
      <c r="L101" s="998"/>
      <c r="M101" s="998"/>
      <c r="N101" s="998"/>
      <c r="O101" s="998"/>
    </row>
    <row r="102" spans="1:15">
      <c r="A102" s="998"/>
      <c r="B102" s="998"/>
      <c r="C102" s="998"/>
      <c r="D102" s="998"/>
      <c r="E102" s="998"/>
      <c r="F102" s="998"/>
      <c r="G102" s="998"/>
      <c r="H102" s="998"/>
      <c r="I102" s="998"/>
      <c r="J102" s="998"/>
      <c r="K102" s="998"/>
      <c r="L102" s="998"/>
      <c r="M102" s="998"/>
      <c r="N102" s="998"/>
      <c r="O102" s="998"/>
    </row>
    <row r="103" spans="1:15">
      <c r="A103" s="998"/>
      <c r="B103" s="998"/>
      <c r="C103" s="998"/>
      <c r="D103" s="998"/>
      <c r="E103" s="998"/>
      <c r="F103" s="998"/>
      <c r="G103" s="998"/>
      <c r="H103" s="998"/>
      <c r="I103" s="998"/>
      <c r="J103" s="998"/>
      <c r="K103" s="998"/>
      <c r="L103" s="998"/>
      <c r="M103" s="998"/>
      <c r="N103" s="998"/>
      <c r="O103" s="998"/>
    </row>
    <row r="104" spans="1:15">
      <c r="A104" s="998"/>
      <c r="B104" s="998"/>
      <c r="C104" s="998"/>
      <c r="D104" s="998"/>
      <c r="E104" s="998"/>
      <c r="F104" s="998"/>
      <c r="G104" s="998"/>
      <c r="H104" s="998"/>
      <c r="I104" s="998"/>
      <c r="J104" s="998"/>
      <c r="K104" s="998"/>
      <c r="L104" s="998"/>
      <c r="M104" s="998"/>
      <c r="N104" s="998"/>
      <c r="O104" s="998"/>
    </row>
    <row r="105" spans="1:15">
      <c r="A105" s="998"/>
      <c r="B105" s="998"/>
      <c r="C105" s="998"/>
      <c r="D105" s="998"/>
      <c r="E105" s="998"/>
      <c r="F105" s="998"/>
      <c r="G105" s="998"/>
      <c r="H105" s="998"/>
      <c r="I105" s="998"/>
      <c r="J105" s="998"/>
      <c r="K105" s="998"/>
      <c r="L105" s="998"/>
      <c r="M105" s="998"/>
      <c r="N105" s="998"/>
      <c r="O105" s="998"/>
    </row>
    <row r="106" spans="1:15">
      <c r="A106" s="998"/>
      <c r="B106" s="998"/>
      <c r="C106" s="998"/>
      <c r="D106" s="998"/>
      <c r="E106" s="998"/>
      <c r="F106" s="998"/>
      <c r="G106" s="998"/>
      <c r="H106" s="998"/>
      <c r="I106" s="998"/>
      <c r="J106" s="998"/>
      <c r="K106" s="998"/>
      <c r="L106" s="998"/>
      <c r="M106" s="998"/>
      <c r="N106" s="998"/>
      <c r="O106" s="998"/>
    </row>
    <row r="107" spans="1:15">
      <c r="A107" s="998"/>
      <c r="B107" s="998"/>
      <c r="C107" s="998"/>
      <c r="D107" s="998"/>
      <c r="E107" s="998"/>
      <c r="F107" s="998"/>
      <c r="G107" s="998"/>
      <c r="H107" s="998"/>
      <c r="I107" s="998"/>
      <c r="J107" s="998"/>
      <c r="K107" s="998"/>
      <c r="L107" s="998"/>
      <c r="M107" s="998"/>
      <c r="N107" s="998"/>
      <c r="O107" s="998"/>
    </row>
    <row r="108" spans="1:15">
      <c r="A108" s="998"/>
      <c r="B108" s="998"/>
      <c r="C108" s="998"/>
      <c r="D108" s="998"/>
      <c r="E108" s="998"/>
      <c r="F108" s="998"/>
      <c r="G108" s="998"/>
      <c r="H108" s="998"/>
      <c r="I108" s="998"/>
      <c r="J108" s="998"/>
      <c r="K108" s="998"/>
      <c r="L108" s="998"/>
      <c r="M108" s="998"/>
      <c r="N108" s="998"/>
      <c r="O108" s="998"/>
    </row>
    <row r="109" spans="1:15">
      <c r="A109" s="998"/>
      <c r="B109" s="998"/>
      <c r="C109" s="998"/>
      <c r="D109" s="998"/>
      <c r="E109" s="998"/>
      <c r="F109" s="998"/>
      <c r="G109" s="998"/>
      <c r="H109" s="998"/>
      <c r="I109" s="998"/>
      <c r="J109" s="998"/>
      <c r="K109" s="998"/>
      <c r="L109" s="998"/>
      <c r="M109" s="998"/>
      <c r="N109" s="998"/>
      <c r="O109" s="998"/>
    </row>
    <row r="110" spans="1:15">
      <c r="A110" s="998"/>
      <c r="B110" s="998"/>
      <c r="C110" s="998"/>
      <c r="D110" s="998"/>
      <c r="E110" s="998"/>
      <c r="F110" s="998"/>
      <c r="G110" s="998"/>
      <c r="H110" s="998"/>
      <c r="I110" s="998"/>
      <c r="J110" s="998"/>
      <c r="K110" s="998"/>
      <c r="L110" s="998"/>
      <c r="M110" s="998"/>
      <c r="N110" s="998"/>
      <c r="O110" s="998"/>
    </row>
    <row r="111" spans="1:15">
      <c r="A111" s="998"/>
      <c r="B111" s="998"/>
      <c r="C111" s="998"/>
      <c r="D111" s="998"/>
      <c r="E111" s="998"/>
      <c r="F111" s="998"/>
      <c r="G111" s="998"/>
      <c r="H111" s="998"/>
      <c r="I111" s="998"/>
      <c r="J111" s="998"/>
      <c r="K111" s="998"/>
      <c r="L111" s="998"/>
      <c r="M111" s="998"/>
      <c r="N111" s="998"/>
      <c r="O111" s="998"/>
    </row>
    <row r="112" spans="1:15">
      <c r="A112" s="998"/>
      <c r="B112" s="998"/>
      <c r="C112" s="998"/>
      <c r="D112" s="998"/>
      <c r="E112" s="998"/>
      <c r="F112" s="998"/>
      <c r="G112" s="998"/>
      <c r="H112" s="998"/>
      <c r="I112" s="998"/>
      <c r="J112" s="998"/>
      <c r="K112" s="998"/>
      <c r="L112" s="998"/>
      <c r="M112" s="998"/>
      <c r="N112" s="998"/>
      <c r="O112" s="998"/>
    </row>
    <row r="113" spans="1:15">
      <c r="A113" s="998"/>
      <c r="B113" s="998"/>
      <c r="C113" s="998"/>
      <c r="D113" s="998"/>
      <c r="E113" s="998"/>
      <c r="F113" s="998"/>
      <c r="G113" s="998"/>
      <c r="H113" s="998"/>
      <c r="I113" s="998"/>
      <c r="J113" s="998"/>
      <c r="K113" s="998"/>
      <c r="L113" s="998"/>
      <c r="M113" s="998"/>
      <c r="N113" s="998"/>
      <c r="O113" s="998"/>
    </row>
    <row r="114" spans="1:15">
      <c r="A114" s="998"/>
      <c r="B114" s="998"/>
      <c r="C114" s="998"/>
      <c r="D114" s="998"/>
      <c r="E114" s="998"/>
      <c r="F114" s="998"/>
      <c r="G114" s="998"/>
      <c r="H114" s="998"/>
      <c r="I114" s="998"/>
      <c r="J114" s="998"/>
      <c r="K114" s="998"/>
      <c r="L114" s="998"/>
      <c r="M114" s="998"/>
      <c r="N114" s="998"/>
      <c r="O114" s="998"/>
    </row>
    <row r="115" spans="1:15">
      <c r="A115" s="998"/>
      <c r="B115" s="998"/>
      <c r="C115" s="998"/>
      <c r="D115" s="998"/>
      <c r="E115" s="998"/>
      <c r="F115" s="998"/>
      <c r="G115" s="998"/>
      <c r="H115" s="998"/>
      <c r="I115" s="998"/>
      <c r="J115" s="998"/>
      <c r="K115" s="998"/>
      <c r="L115" s="998"/>
      <c r="M115" s="998"/>
      <c r="N115" s="998"/>
      <c r="O115" s="998"/>
    </row>
    <row r="116" spans="1:15">
      <c r="A116" s="998"/>
      <c r="B116" s="998"/>
      <c r="C116" s="998"/>
      <c r="D116" s="998"/>
      <c r="E116" s="998"/>
      <c r="F116" s="998"/>
      <c r="G116" s="998"/>
      <c r="H116" s="998"/>
      <c r="I116" s="998"/>
      <c r="J116" s="998"/>
      <c r="K116" s="998"/>
      <c r="L116" s="998"/>
      <c r="M116" s="998"/>
      <c r="N116" s="998"/>
      <c r="O116" s="998"/>
    </row>
    <row r="117" spans="1:15">
      <c r="A117" s="998"/>
      <c r="B117" s="998"/>
      <c r="C117" s="998"/>
      <c r="D117" s="998"/>
      <c r="E117" s="998"/>
      <c r="F117" s="998"/>
      <c r="G117" s="998"/>
      <c r="H117" s="998"/>
      <c r="I117" s="998"/>
      <c r="J117" s="998"/>
      <c r="K117" s="998"/>
      <c r="L117" s="998"/>
      <c r="M117" s="998"/>
      <c r="N117" s="998"/>
      <c r="O117" s="998"/>
    </row>
    <row r="118" spans="1:15">
      <c r="A118" s="998"/>
      <c r="B118" s="998"/>
      <c r="C118" s="998"/>
      <c r="D118" s="998"/>
      <c r="E118" s="998"/>
      <c r="F118" s="998"/>
      <c r="G118" s="998"/>
      <c r="H118" s="998"/>
      <c r="I118" s="998"/>
      <c r="J118" s="998"/>
      <c r="K118" s="998"/>
      <c r="L118" s="998"/>
      <c r="M118" s="998"/>
      <c r="N118" s="998"/>
      <c r="O118" s="998"/>
    </row>
    <row r="119" spans="1:15">
      <c r="A119" s="998"/>
      <c r="B119" s="998"/>
      <c r="C119" s="998"/>
      <c r="D119" s="998"/>
      <c r="E119" s="998"/>
      <c r="F119" s="998"/>
      <c r="G119" s="998"/>
      <c r="H119" s="998"/>
      <c r="I119" s="998"/>
      <c r="J119" s="998"/>
      <c r="K119" s="998"/>
      <c r="L119" s="998"/>
      <c r="M119" s="998"/>
      <c r="N119" s="998"/>
      <c r="O119" s="998"/>
    </row>
    <row r="120" spans="1:15">
      <c r="A120" s="998"/>
      <c r="B120" s="998"/>
      <c r="C120" s="998"/>
      <c r="D120" s="998"/>
      <c r="E120" s="998"/>
      <c r="F120" s="998"/>
      <c r="G120" s="998"/>
      <c r="H120" s="998"/>
      <c r="I120" s="998"/>
      <c r="J120" s="998"/>
      <c r="K120" s="998"/>
      <c r="L120" s="998"/>
      <c r="M120" s="998"/>
      <c r="N120" s="998"/>
      <c r="O120" s="998"/>
    </row>
    <row r="121" spans="1:15">
      <c r="A121" s="998"/>
      <c r="B121" s="998"/>
      <c r="C121" s="998"/>
      <c r="D121" s="998"/>
      <c r="E121" s="998"/>
      <c r="F121" s="998"/>
      <c r="G121" s="998"/>
      <c r="H121" s="998"/>
      <c r="I121" s="998"/>
      <c r="J121" s="998"/>
      <c r="K121" s="998"/>
      <c r="L121" s="998"/>
      <c r="M121" s="998"/>
      <c r="N121" s="998"/>
      <c r="O121" s="998"/>
    </row>
    <row r="122" spans="1:15">
      <c r="A122" s="998"/>
      <c r="B122" s="998"/>
      <c r="C122" s="998"/>
      <c r="D122" s="998"/>
      <c r="E122" s="998"/>
      <c r="F122" s="998"/>
      <c r="G122" s="998"/>
      <c r="H122" s="998"/>
      <c r="I122" s="998"/>
      <c r="J122" s="998"/>
      <c r="K122" s="998"/>
      <c r="L122" s="998"/>
      <c r="M122" s="998"/>
      <c r="N122" s="998"/>
      <c r="O122" s="998"/>
    </row>
    <row r="123" spans="1:15">
      <c r="A123" s="998"/>
      <c r="B123" s="998"/>
      <c r="C123" s="998"/>
      <c r="D123" s="998"/>
      <c r="E123" s="998"/>
      <c r="F123" s="998"/>
      <c r="G123" s="998"/>
      <c r="H123" s="998"/>
      <c r="I123" s="998"/>
      <c r="J123" s="998"/>
      <c r="K123" s="998"/>
      <c r="L123" s="998"/>
      <c r="M123" s="998"/>
      <c r="N123" s="998"/>
      <c r="O123" s="998"/>
    </row>
    <row r="124" spans="1:15">
      <c r="A124" s="998"/>
      <c r="B124" s="998"/>
      <c r="C124" s="998"/>
      <c r="D124" s="998"/>
      <c r="E124" s="998"/>
      <c r="F124" s="998"/>
      <c r="G124" s="998"/>
      <c r="H124" s="998"/>
      <c r="I124" s="998"/>
      <c r="J124" s="998"/>
      <c r="K124" s="998"/>
      <c r="L124" s="998"/>
      <c r="M124" s="998"/>
      <c r="N124" s="998"/>
      <c r="O124" s="998"/>
    </row>
    <row r="125" spans="1:15">
      <c r="A125" s="998"/>
      <c r="B125" s="998"/>
      <c r="C125" s="998"/>
      <c r="D125" s="998"/>
      <c r="E125" s="998"/>
      <c r="F125" s="998"/>
      <c r="G125" s="998"/>
      <c r="H125" s="998"/>
      <c r="I125" s="998"/>
      <c r="J125" s="998"/>
      <c r="K125" s="998"/>
      <c r="L125" s="998"/>
      <c r="M125" s="998"/>
      <c r="N125" s="998"/>
      <c r="O125" s="998"/>
    </row>
    <row r="126" spans="1:15">
      <c r="A126" s="998"/>
      <c r="B126" s="998"/>
      <c r="C126" s="998"/>
      <c r="D126" s="998"/>
      <c r="E126" s="998"/>
      <c r="F126" s="998"/>
      <c r="G126" s="998"/>
      <c r="H126" s="998"/>
      <c r="I126" s="998"/>
      <c r="J126" s="998"/>
      <c r="K126" s="998"/>
      <c r="L126" s="998"/>
      <c r="M126" s="998"/>
      <c r="N126" s="998"/>
      <c r="O126" s="998"/>
    </row>
    <row r="127" spans="1:15">
      <c r="A127" s="998"/>
      <c r="B127" s="998"/>
      <c r="C127" s="998"/>
      <c r="D127" s="998"/>
      <c r="E127" s="998"/>
      <c r="F127" s="998"/>
      <c r="G127" s="998"/>
      <c r="H127" s="998"/>
      <c r="I127" s="998"/>
      <c r="J127" s="998"/>
      <c r="K127" s="998"/>
      <c r="L127" s="998"/>
      <c r="M127" s="998"/>
      <c r="N127" s="998"/>
      <c r="O127" s="998"/>
    </row>
    <row r="128" spans="1:15">
      <c r="A128" s="998"/>
      <c r="B128" s="998"/>
      <c r="C128" s="998"/>
      <c r="D128" s="998"/>
      <c r="E128" s="998"/>
      <c r="F128" s="998"/>
      <c r="G128" s="998"/>
      <c r="H128" s="998"/>
      <c r="I128" s="998"/>
      <c r="J128" s="998"/>
      <c r="K128" s="998"/>
      <c r="L128" s="998"/>
      <c r="M128" s="998"/>
      <c r="N128" s="998"/>
      <c r="O128" s="998"/>
    </row>
    <row r="129" spans="1:15">
      <c r="A129" s="998"/>
      <c r="B129" s="998"/>
      <c r="C129" s="998"/>
      <c r="D129" s="998"/>
      <c r="E129" s="998"/>
      <c r="F129" s="998"/>
      <c r="G129" s="998"/>
      <c r="H129" s="998"/>
      <c r="I129" s="998"/>
      <c r="J129" s="998"/>
      <c r="K129" s="998"/>
      <c r="L129" s="998"/>
      <c r="M129" s="998"/>
      <c r="N129" s="998"/>
      <c r="O129" s="998"/>
    </row>
    <row r="130" spans="1:15">
      <c r="A130" s="998"/>
      <c r="B130" s="998"/>
      <c r="C130" s="998"/>
      <c r="D130" s="998"/>
      <c r="E130" s="998"/>
      <c r="F130" s="998"/>
      <c r="G130" s="998"/>
      <c r="H130" s="998"/>
      <c r="I130" s="998"/>
      <c r="J130" s="998"/>
      <c r="K130" s="998"/>
      <c r="L130" s="998"/>
      <c r="M130" s="998"/>
      <c r="N130" s="998"/>
      <c r="O130" s="998"/>
    </row>
    <row r="131" spans="1:15">
      <c r="A131" s="998"/>
      <c r="B131" s="998"/>
      <c r="C131" s="998"/>
      <c r="D131" s="998"/>
      <c r="E131" s="998"/>
      <c r="F131" s="998"/>
      <c r="G131" s="998"/>
      <c r="H131" s="998"/>
      <c r="I131" s="998"/>
      <c r="J131" s="998"/>
      <c r="K131" s="998"/>
      <c r="L131" s="998"/>
      <c r="M131" s="998"/>
      <c r="N131" s="998"/>
      <c r="O131" s="998"/>
    </row>
    <row r="132" spans="1:15">
      <c r="A132" s="998"/>
      <c r="B132" s="998"/>
      <c r="C132" s="998"/>
      <c r="D132" s="998"/>
      <c r="E132" s="998"/>
      <c r="F132" s="998"/>
      <c r="G132" s="998"/>
      <c r="H132" s="998"/>
      <c r="I132" s="998"/>
      <c r="J132" s="998"/>
      <c r="K132" s="998"/>
      <c r="L132" s="998"/>
      <c r="M132" s="998"/>
      <c r="N132" s="998"/>
      <c r="O132" s="998"/>
    </row>
    <row r="133" spans="1:15">
      <c r="A133" s="998"/>
      <c r="B133" s="998"/>
      <c r="C133" s="998"/>
      <c r="D133" s="998"/>
      <c r="E133" s="998"/>
      <c r="F133" s="998"/>
      <c r="G133" s="998"/>
      <c r="H133" s="998"/>
      <c r="I133" s="998"/>
      <c r="J133" s="998"/>
      <c r="K133" s="998"/>
      <c r="L133" s="998"/>
      <c r="M133" s="998"/>
      <c r="N133" s="998"/>
      <c r="O133" s="998"/>
    </row>
    <row r="134" spans="1:15">
      <c r="A134" s="998"/>
      <c r="B134" s="998"/>
      <c r="C134" s="998"/>
      <c r="D134" s="998"/>
      <c r="E134" s="998"/>
      <c r="F134" s="998"/>
      <c r="G134" s="998"/>
      <c r="H134" s="998"/>
      <c r="I134" s="998"/>
      <c r="J134" s="998"/>
      <c r="K134" s="998"/>
      <c r="L134" s="998"/>
      <c r="M134" s="998"/>
      <c r="N134" s="998"/>
      <c r="O134" s="998"/>
    </row>
    <row r="135" spans="1:15">
      <c r="A135" s="998"/>
      <c r="B135" s="998"/>
      <c r="C135" s="998"/>
      <c r="D135" s="998"/>
      <c r="E135" s="998"/>
      <c r="F135" s="998"/>
      <c r="G135" s="998"/>
      <c r="H135" s="998"/>
      <c r="I135" s="998"/>
      <c r="J135" s="998"/>
      <c r="K135" s="998"/>
      <c r="L135" s="998"/>
      <c r="M135" s="998"/>
      <c r="N135" s="998"/>
      <c r="O135" s="998"/>
    </row>
    <row r="136" spans="1:15">
      <c r="A136" s="998"/>
      <c r="B136" s="998"/>
      <c r="C136" s="998"/>
      <c r="D136" s="998"/>
      <c r="E136" s="998"/>
      <c r="F136" s="998"/>
      <c r="G136" s="998"/>
      <c r="H136" s="998"/>
      <c r="I136" s="998"/>
      <c r="J136" s="998"/>
      <c r="K136" s="998"/>
      <c r="L136" s="998"/>
      <c r="M136" s="998"/>
      <c r="N136" s="998"/>
      <c r="O136" s="998"/>
    </row>
    <row r="137" spans="1:15">
      <c r="A137" s="998"/>
      <c r="B137" s="998"/>
      <c r="C137" s="998"/>
      <c r="D137" s="998"/>
      <c r="E137" s="998"/>
      <c r="F137" s="998"/>
      <c r="G137" s="998"/>
      <c r="H137" s="998"/>
      <c r="I137" s="998"/>
      <c r="J137" s="998"/>
      <c r="K137" s="998"/>
      <c r="L137" s="998"/>
      <c r="M137" s="998"/>
      <c r="N137" s="998"/>
      <c r="O137" s="998"/>
    </row>
    <row r="138" spans="1:15">
      <c r="A138" s="998"/>
      <c r="B138" s="998"/>
      <c r="C138" s="998"/>
      <c r="D138" s="998"/>
      <c r="E138" s="998"/>
      <c r="F138" s="998"/>
      <c r="G138" s="998"/>
      <c r="H138" s="998"/>
      <c r="I138" s="998"/>
      <c r="J138" s="998"/>
      <c r="K138" s="998"/>
      <c r="L138" s="998"/>
      <c r="M138" s="998"/>
      <c r="N138" s="998"/>
      <c r="O138" s="998"/>
    </row>
    <row r="139" spans="1:15">
      <c r="A139" s="998"/>
      <c r="B139" s="998"/>
      <c r="C139" s="998"/>
      <c r="D139" s="998"/>
      <c r="E139" s="998"/>
      <c r="F139" s="998"/>
      <c r="G139" s="998"/>
      <c r="H139" s="998"/>
      <c r="I139" s="998"/>
      <c r="J139" s="998"/>
      <c r="K139" s="998"/>
      <c r="L139" s="998"/>
      <c r="M139" s="998"/>
      <c r="N139" s="998"/>
      <c r="O139" s="998"/>
    </row>
    <row r="140" spans="1:15">
      <c r="A140" s="998"/>
      <c r="B140" s="998"/>
      <c r="C140" s="998"/>
      <c r="D140" s="998"/>
      <c r="E140" s="998"/>
      <c r="F140" s="998"/>
      <c r="G140" s="998"/>
      <c r="H140" s="998"/>
      <c r="I140" s="998"/>
      <c r="J140" s="998"/>
      <c r="K140" s="998"/>
      <c r="L140" s="998"/>
      <c r="M140" s="998"/>
      <c r="N140" s="998"/>
      <c r="O140" s="998"/>
    </row>
    <row r="141" spans="1:15">
      <c r="A141" s="998"/>
      <c r="B141" s="998"/>
      <c r="C141" s="998"/>
      <c r="D141" s="998"/>
      <c r="E141" s="998"/>
      <c r="F141" s="998"/>
      <c r="G141" s="998"/>
      <c r="H141" s="998"/>
      <c r="I141" s="998"/>
      <c r="J141" s="998"/>
      <c r="K141" s="998"/>
      <c r="L141" s="998"/>
      <c r="M141" s="998"/>
      <c r="N141" s="998"/>
      <c r="O141" s="998"/>
    </row>
    <row r="142" spans="1:15">
      <c r="A142" s="998"/>
      <c r="B142" s="998"/>
      <c r="C142" s="998"/>
      <c r="D142" s="998"/>
      <c r="E142" s="998"/>
      <c r="F142" s="998"/>
      <c r="G142" s="998"/>
      <c r="H142" s="998"/>
      <c r="I142" s="998"/>
      <c r="J142" s="998"/>
      <c r="K142" s="998"/>
      <c r="L142" s="998"/>
      <c r="M142" s="998"/>
      <c r="N142" s="998"/>
      <c r="O142" s="998"/>
    </row>
    <row r="143" spans="1:15">
      <c r="A143" s="998"/>
      <c r="B143" s="998"/>
      <c r="C143" s="998"/>
      <c r="D143" s="998"/>
      <c r="E143" s="998"/>
      <c r="F143" s="998"/>
      <c r="G143" s="998"/>
      <c r="H143" s="998"/>
      <c r="I143" s="998"/>
      <c r="J143" s="998"/>
      <c r="K143" s="998"/>
      <c r="L143" s="998"/>
      <c r="M143" s="998"/>
      <c r="N143" s="998"/>
      <c r="O143" s="998"/>
    </row>
    <row r="144" spans="1:15">
      <c r="A144" s="998"/>
      <c r="B144" s="998"/>
      <c r="C144" s="998"/>
      <c r="D144" s="998"/>
      <c r="E144" s="998"/>
      <c r="F144" s="998"/>
      <c r="G144" s="998"/>
      <c r="H144" s="998"/>
      <c r="I144" s="998"/>
      <c r="J144" s="998"/>
      <c r="K144" s="998"/>
      <c r="L144" s="998"/>
      <c r="M144" s="998"/>
      <c r="N144" s="998"/>
      <c r="O144" s="998"/>
    </row>
    <row r="145" spans="1:15">
      <c r="A145" s="998"/>
      <c r="B145" s="998"/>
      <c r="C145" s="998"/>
      <c r="D145" s="998"/>
      <c r="E145" s="998"/>
      <c r="F145" s="998"/>
      <c r="G145" s="998"/>
      <c r="H145" s="998"/>
      <c r="I145" s="998"/>
      <c r="J145" s="998"/>
      <c r="K145" s="998"/>
      <c r="L145" s="998"/>
      <c r="M145" s="998"/>
      <c r="N145" s="998"/>
      <c r="O145" s="998"/>
    </row>
    <row r="146" spans="1:15">
      <c r="A146" s="998"/>
      <c r="B146" s="998"/>
      <c r="C146" s="998"/>
      <c r="D146" s="998"/>
      <c r="E146" s="998"/>
      <c r="F146" s="998"/>
      <c r="G146" s="998"/>
      <c r="H146" s="998"/>
      <c r="I146" s="998"/>
      <c r="J146" s="998"/>
      <c r="K146" s="998"/>
      <c r="L146" s="998"/>
      <c r="M146" s="998"/>
      <c r="N146" s="998"/>
      <c r="O146" s="998"/>
    </row>
    <row r="147" spans="1:15">
      <c r="A147" s="998"/>
      <c r="B147" s="998"/>
      <c r="C147" s="998"/>
      <c r="D147" s="998"/>
      <c r="E147" s="998"/>
      <c r="F147" s="998"/>
      <c r="G147" s="998"/>
      <c r="H147" s="998"/>
      <c r="I147" s="998"/>
      <c r="J147" s="998"/>
      <c r="K147" s="998"/>
      <c r="L147" s="998"/>
      <c r="M147" s="998"/>
      <c r="N147" s="998"/>
      <c r="O147" s="998"/>
    </row>
    <row r="148" spans="1:15">
      <c r="A148" s="998"/>
      <c r="B148" s="998"/>
      <c r="C148" s="998"/>
      <c r="D148" s="998"/>
      <c r="E148" s="998"/>
      <c r="F148" s="998"/>
      <c r="G148" s="998"/>
      <c r="H148" s="998"/>
      <c r="I148" s="998"/>
      <c r="J148" s="998"/>
      <c r="K148" s="998"/>
      <c r="L148" s="998"/>
      <c r="M148" s="998"/>
      <c r="N148" s="998"/>
      <c r="O148" s="998"/>
    </row>
    <row r="149" spans="1:15">
      <c r="A149" s="998"/>
      <c r="B149" s="998"/>
      <c r="C149" s="998"/>
      <c r="D149" s="998"/>
      <c r="E149" s="998"/>
      <c r="F149" s="998"/>
      <c r="G149" s="998"/>
      <c r="H149" s="998"/>
      <c r="I149" s="998"/>
      <c r="J149" s="998"/>
      <c r="K149" s="998"/>
      <c r="L149" s="998"/>
      <c r="M149" s="998"/>
      <c r="N149" s="998"/>
      <c r="O149" s="998"/>
    </row>
    <row r="150" spans="1:15">
      <c r="A150" s="998"/>
      <c r="B150" s="998"/>
      <c r="C150" s="998"/>
      <c r="D150" s="998"/>
      <c r="E150" s="998"/>
      <c r="F150" s="998"/>
      <c r="G150" s="998"/>
      <c r="H150" s="998"/>
      <c r="I150" s="998"/>
      <c r="J150" s="998"/>
      <c r="K150" s="998"/>
      <c r="L150" s="998"/>
      <c r="M150" s="998"/>
      <c r="N150" s="998"/>
      <c r="O150" s="998"/>
    </row>
    <row r="151" spans="1:15">
      <c r="A151" s="998"/>
      <c r="B151" s="998"/>
      <c r="C151" s="998"/>
      <c r="D151" s="998"/>
      <c r="E151" s="998"/>
      <c r="F151" s="998"/>
      <c r="G151" s="998"/>
      <c r="H151" s="998"/>
      <c r="I151" s="998"/>
      <c r="J151" s="998"/>
      <c r="K151" s="998"/>
      <c r="L151" s="998"/>
      <c r="M151" s="998"/>
      <c r="N151" s="998"/>
      <c r="O151" s="998"/>
    </row>
    <row r="152" spans="1:15">
      <c r="A152" s="998"/>
      <c r="B152" s="998"/>
      <c r="C152" s="998"/>
      <c r="D152" s="998"/>
      <c r="E152" s="998"/>
      <c r="F152" s="998"/>
      <c r="G152" s="998"/>
      <c r="H152" s="998"/>
      <c r="I152" s="998"/>
      <c r="J152" s="998"/>
      <c r="K152" s="998"/>
      <c r="L152" s="998"/>
      <c r="M152" s="998"/>
      <c r="N152" s="998"/>
      <c r="O152" s="998"/>
    </row>
    <row r="153" spans="1:15">
      <c r="A153" s="998"/>
      <c r="B153" s="998"/>
      <c r="C153" s="998"/>
      <c r="D153" s="998"/>
      <c r="E153" s="998"/>
      <c r="F153" s="998"/>
      <c r="G153" s="998"/>
      <c r="H153" s="998"/>
      <c r="I153" s="998"/>
      <c r="J153" s="998"/>
      <c r="K153" s="998"/>
      <c r="L153" s="998"/>
      <c r="M153" s="998"/>
      <c r="N153" s="998"/>
      <c r="O153" s="998"/>
    </row>
    <row r="154" spans="1:15">
      <c r="A154" s="998"/>
      <c r="B154" s="998"/>
      <c r="C154" s="998"/>
      <c r="D154" s="998"/>
      <c r="E154" s="998"/>
      <c r="F154" s="998"/>
      <c r="G154" s="998"/>
      <c r="H154" s="998"/>
      <c r="I154" s="998"/>
      <c r="J154" s="998"/>
      <c r="K154" s="998"/>
      <c r="L154" s="998"/>
      <c r="M154" s="998"/>
      <c r="N154" s="998"/>
      <c r="O154" s="998"/>
    </row>
    <row r="155" spans="1:15">
      <c r="A155" s="998"/>
      <c r="B155" s="998"/>
      <c r="C155" s="998"/>
      <c r="D155" s="998"/>
      <c r="E155" s="998"/>
      <c r="F155" s="998"/>
      <c r="G155" s="998"/>
      <c r="H155" s="998"/>
      <c r="I155" s="998"/>
      <c r="J155" s="998"/>
      <c r="K155" s="998"/>
      <c r="L155" s="998"/>
      <c r="M155" s="998"/>
      <c r="N155" s="998"/>
      <c r="O155" s="998"/>
    </row>
    <row r="156" spans="1:15">
      <c r="A156" s="998"/>
      <c r="B156" s="998"/>
      <c r="C156" s="998"/>
      <c r="D156" s="998"/>
      <c r="E156" s="998"/>
      <c r="F156" s="998"/>
      <c r="G156" s="998"/>
      <c r="H156" s="998"/>
      <c r="I156" s="998"/>
      <c r="J156" s="998"/>
      <c r="K156" s="998"/>
      <c r="L156" s="998"/>
      <c r="M156" s="998"/>
      <c r="N156" s="998"/>
      <c r="O156" s="998"/>
    </row>
    <row r="157" spans="1:15">
      <c r="A157" s="998"/>
      <c r="B157" s="998"/>
      <c r="C157" s="998"/>
      <c r="D157" s="998"/>
      <c r="E157" s="998"/>
      <c r="F157" s="998"/>
      <c r="G157" s="998"/>
      <c r="H157" s="998"/>
      <c r="I157" s="998"/>
      <c r="J157" s="998"/>
      <c r="K157" s="998"/>
      <c r="L157" s="998"/>
      <c r="M157" s="998"/>
      <c r="N157" s="998"/>
      <c r="O157" s="998"/>
    </row>
    <row r="158" spans="1:15">
      <c r="A158" s="998"/>
      <c r="B158" s="998"/>
      <c r="C158" s="998"/>
      <c r="D158" s="998"/>
      <c r="E158" s="998"/>
      <c r="F158" s="998"/>
      <c r="G158" s="998"/>
      <c r="H158" s="998"/>
      <c r="I158" s="998"/>
      <c r="J158" s="998"/>
      <c r="K158" s="998"/>
      <c r="L158" s="998"/>
      <c r="M158" s="998"/>
      <c r="N158" s="998"/>
      <c r="O158" s="998"/>
    </row>
    <row r="159" spans="1:15">
      <c r="A159" s="998"/>
      <c r="B159" s="998"/>
      <c r="C159" s="998"/>
      <c r="D159" s="998"/>
      <c r="E159" s="998"/>
      <c r="F159" s="998"/>
      <c r="G159" s="998"/>
      <c r="H159" s="998"/>
      <c r="I159" s="998"/>
      <c r="J159" s="998"/>
      <c r="K159" s="998"/>
      <c r="L159" s="998"/>
      <c r="M159" s="998"/>
      <c r="N159" s="998"/>
      <c r="O159" s="998"/>
    </row>
    <row r="160" spans="1:15">
      <c r="A160" s="998"/>
      <c r="B160" s="998"/>
      <c r="C160" s="998"/>
      <c r="D160" s="998"/>
      <c r="E160" s="998"/>
      <c r="F160" s="998"/>
      <c r="G160" s="998"/>
      <c r="H160" s="998"/>
      <c r="I160" s="998"/>
      <c r="J160" s="998"/>
      <c r="K160" s="998"/>
      <c r="L160" s="998"/>
      <c r="M160" s="998"/>
      <c r="N160" s="998"/>
      <c r="O160" s="998"/>
    </row>
    <row r="161" spans="1:15">
      <c r="A161" s="998"/>
      <c r="B161" s="998"/>
      <c r="C161" s="998"/>
      <c r="D161" s="998"/>
      <c r="E161" s="998"/>
      <c r="F161" s="998"/>
      <c r="G161" s="998"/>
      <c r="H161" s="998"/>
      <c r="I161" s="998"/>
      <c r="J161" s="998"/>
      <c r="K161" s="998"/>
      <c r="L161" s="998"/>
      <c r="M161" s="998"/>
      <c r="N161" s="998"/>
      <c r="O161" s="998"/>
    </row>
    <row r="162" spans="1:15">
      <c r="A162" s="998"/>
      <c r="B162" s="998"/>
      <c r="C162" s="998"/>
      <c r="D162" s="998"/>
      <c r="E162" s="998"/>
      <c r="F162" s="998"/>
      <c r="G162" s="998"/>
      <c r="H162" s="998"/>
      <c r="I162" s="998"/>
      <c r="J162" s="998"/>
      <c r="K162" s="998"/>
      <c r="L162" s="998"/>
      <c r="M162" s="998"/>
      <c r="N162" s="998"/>
      <c r="O162" s="998"/>
    </row>
    <row r="163" spans="1:15">
      <c r="A163" s="998"/>
      <c r="B163" s="998"/>
      <c r="C163" s="998"/>
      <c r="D163" s="998"/>
      <c r="E163" s="998"/>
      <c r="F163" s="998"/>
      <c r="G163" s="998"/>
      <c r="H163" s="998"/>
      <c r="I163" s="998"/>
      <c r="J163" s="998"/>
      <c r="K163" s="998"/>
      <c r="L163" s="998"/>
      <c r="M163" s="998"/>
      <c r="N163" s="998"/>
      <c r="O163" s="998"/>
    </row>
    <row r="164" spans="1:15">
      <c r="A164" s="998"/>
      <c r="B164" s="998"/>
      <c r="C164" s="998"/>
      <c r="D164" s="998"/>
      <c r="E164" s="998"/>
      <c r="F164" s="998"/>
      <c r="G164" s="998"/>
      <c r="H164" s="998"/>
      <c r="I164" s="998"/>
      <c r="J164" s="998"/>
      <c r="K164" s="998"/>
      <c r="L164" s="998"/>
      <c r="M164" s="998"/>
      <c r="N164" s="998"/>
      <c r="O164" s="998"/>
    </row>
    <row r="165" spans="1:15">
      <c r="A165" s="998"/>
      <c r="B165" s="998"/>
      <c r="C165" s="998"/>
      <c r="D165" s="998"/>
      <c r="E165" s="998"/>
      <c r="F165" s="998"/>
      <c r="G165" s="998"/>
      <c r="H165" s="998"/>
      <c r="I165" s="998"/>
      <c r="J165" s="998"/>
      <c r="K165" s="998"/>
      <c r="L165" s="998"/>
      <c r="M165" s="998"/>
      <c r="N165" s="998"/>
      <c r="O165" s="998"/>
    </row>
    <row r="166" spans="1:15">
      <c r="A166" s="998"/>
      <c r="B166" s="998"/>
      <c r="C166" s="998"/>
      <c r="D166" s="998"/>
      <c r="E166" s="998"/>
      <c r="F166" s="998"/>
      <c r="G166" s="998"/>
      <c r="H166" s="998"/>
      <c r="I166" s="998"/>
      <c r="J166" s="998"/>
      <c r="K166" s="998"/>
      <c r="L166" s="998"/>
      <c r="M166" s="998"/>
      <c r="N166" s="998"/>
      <c r="O166" s="998"/>
    </row>
    <row r="167" spans="1:15">
      <c r="A167" s="998"/>
      <c r="B167" s="998"/>
      <c r="C167" s="998"/>
      <c r="D167" s="998"/>
      <c r="E167" s="998"/>
      <c r="F167" s="998"/>
      <c r="G167" s="998"/>
      <c r="H167" s="998"/>
      <c r="I167" s="998"/>
      <c r="J167" s="998"/>
      <c r="K167" s="998"/>
      <c r="L167" s="998"/>
      <c r="M167" s="998"/>
      <c r="N167" s="998"/>
      <c r="O167" s="998"/>
    </row>
    <row r="168" spans="1:15">
      <c r="A168" s="998"/>
      <c r="B168" s="998"/>
      <c r="C168" s="998"/>
      <c r="D168" s="998"/>
      <c r="E168" s="998"/>
      <c r="F168" s="998"/>
      <c r="G168" s="998"/>
      <c r="H168" s="998"/>
      <c r="I168" s="998"/>
      <c r="J168" s="998"/>
      <c r="K168" s="998"/>
      <c r="L168" s="998"/>
      <c r="M168" s="998"/>
      <c r="N168" s="998"/>
      <c r="O168" s="998"/>
    </row>
    <row r="169" spans="1:15">
      <c r="A169" s="998"/>
      <c r="B169" s="998"/>
      <c r="C169" s="998"/>
      <c r="D169" s="998"/>
      <c r="E169" s="998"/>
      <c r="F169" s="998"/>
      <c r="G169" s="998"/>
      <c r="H169" s="998"/>
      <c r="I169" s="998"/>
      <c r="J169" s="998"/>
      <c r="K169" s="998"/>
      <c r="L169" s="998"/>
      <c r="M169" s="998"/>
      <c r="N169" s="998"/>
      <c r="O169" s="998"/>
    </row>
    <row r="170" spans="1:15">
      <c r="A170" s="998"/>
      <c r="B170" s="998"/>
      <c r="C170" s="998"/>
      <c r="D170" s="998"/>
      <c r="E170" s="998"/>
      <c r="F170" s="998"/>
      <c r="G170" s="998"/>
      <c r="H170" s="998"/>
      <c r="I170" s="998"/>
      <c r="J170" s="998"/>
      <c r="K170" s="998"/>
      <c r="L170" s="998"/>
      <c r="M170" s="998"/>
      <c r="N170" s="998"/>
      <c r="O170" s="998"/>
    </row>
    <row r="171" spans="1:15">
      <c r="A171" s="998"/>
      <c r="B171" s="998"/>
      <c r="C171" s="998"/>
      <c r="D171" s="998"/>
      <c r="E171" s="998"/>
      <c r="F171" s="998"/>
      <c r="G171" s="998"/>
      <c r="H171" s="998"/>
      <c r="I171" s="998"/>
      <c r="J171" s="998"/>
      <c r="K171" s="998"/>
      <c r="L171" s="998"/>
      <c r="M171" s="998"/>
      <c r="N171" s="998"/>
      <c r="O171" s="998"/>
    </row>
    <row r="172" spans="1:15">
      <c r="A172" s="998"/>
      <c r="B172" s="998"/>
      <c r="C172" s="998"/>
      <c r="D172" s="998"/>
      <c r="E172" s="998"/>
      <c r="F172" s="998"/>
      <c r="G172" s="998"/>
      <c r="H172" s="998"/>
      <c r="I172" s="998"/>
      <c r="J172" s="998"/>
      <c r="K172" s="998"/>
      <c r="L172" s="998"/>
      <c r="M172" s="998"/>
      <c r="N172" s="998"/>
      <c r="O172" s="998"/>
    </row>
    <row r="173" spans="1:15">
      <c r="A173" s="998"/>
      <c r="B173" s="998"/>
      <c r="C173" s="998"/>
      <c r="D173" s="998"/>
      <c r="E173" s="998"/>
      <c r="F173" s="998"/>
      <c r="G173" s="998"/>
      <c r="H173" s="998"/>
      <c r="I173" s="998"/>
      <c r="J173" s="998"/>
      <c r="K173" s="998"/>
      <c r="L173" s="998"/>
      <c r="M173" s="998"/>
      <c r="N173" s="998"/>
      <c r="O173" s="998"/>
    </row>
    <row r="174" spans="1:15">
      <c r="A174" s="998"/>
      <c r="B174" s="998"/>
      <c r="C174" s="998"/>
      <c r="D174" s="998"/>
      <c r="E174" s="998"/>
      <c r="F174" s="998"/>
      <c r="G174" s="998"/>
      <c r="H174" s="998"/>
      <c r="I174" s="998"/>
      <c r="J174" s="998"/>
      <c r="K174" s="998"/>
      <c r="L174" s="998"/>
      <c r="M174" s="998"/>
      <c r="N174" s="998"/>
      <c r="O174" s="998"/>
    </row>
    <row r="175" spans="1:15">
      <c r="A175" s="998"/>
      <c r="B175" s="998"/>
      <c r="C175" s="998"/>
      <c r="D175" s="998"/>
      <c r="E175" s="998"/>
      <c r="F175" s="998"/>
      <c r="G175" s="998"/>
      <c r="H175" s="998"/>
      <c r="I175" s="998"/>
      <c r="J175" s="998"/>
      <c r="K175" s="998"/>
      <c r="L175" s="998"/>
      <c r="M175" s="998"/>
      <c r="N175" s="998"/>
      <c r="O175" s="998"/>
    </row>
    <row r="176" spans="1:15">
      <c r="A176" s="998"/>
      <c r="B176" s="998"/>
      <c r="C176" s="998"/>
      <c r="D176" s="998"/>
      <c r="E176" s="998"/>
      <c r="F176" s="998"/>
      <c r="G176" s="998"/>
      <c r="H176" s="998"/>
      <c r="I176" s="998"/>
      <c r="J176" s="998"/>
      <c r="K176" s="998"/>
      <c r="L176" s="998"/>
      <c r="M176" s="998"/>
      <c r="N176" s="998"/>
      <c r="O176" s="998"/>
    </row>
    <row r="177" spans="1:15">
      <c r="A177" s="998"/>
      <c r="B177" s="998"/>
      <c r="C177" s="998"/>
      <c r="D177" s="998"/>
      <c r="E177" s="998"/>
      <c r="F177" s="998"/>
      <c r="G177" s="998"/>
      <c r="H177" s="998"/>
      <c r="I177" s="998"/>
      <c r="J177" s="998"/>
      <c r="K177" s="998"/>
      <c r="L177" s="998"/>
      <c r="M177" s="998"/>
      <c r="N177" s="998"/>
      <c r="O177" s="998"/>
    </row>
    <row r="178" spans="1:15">
      <c r="A178" s="998"/>
      <c r="B178" s="998"/>
      <c r="C178" s="998"/>
      <c r="D178" s="998"/>
      <c r="E178" s="998"/>
      <c r="F178" s="998"/>
      <c r="G178" s="998"/>
      <c r="H178" s="998"/>
      <c r="I178" s="998"/>
      <c r="J178" s="998"/>
      <c r="K178" s="998"/>
      <c r="L178" s="998"/>
      <c r="M178" s="998"/>
      <c r="N178" s="998"/>
      <c r="O178" s="998"/>
    </row>
    <row r="179" spans="1:15">
      <c r="A179" s="998"/>
      <c r="B179" s="998"/>
      <c r="C179" s="998"/>
      <c r="D179" s="998"/>
      <c r="E179" s="998"/>
      <c r="F179" s="998"/>
      <c r="G179" s="998"/>
      <c r="H179" s="998"/>
      <c r="I179" s="998"/>
      <c r="J179" s="998"/>
      <c r="K179" s="998"/>
      <c r="L179" s="998"/>
      <c r="M179" s="998"/>
      <c r="N179" s="998"/>
      <c r="O179" s="998"/>
    </row>
    <row r="180" spans="1:15">
      <c r="A180" s="998"/>
      <c r="B180" s="998"/>
      <c r="C180" s="998"/>
      <c r="D180" s="998"/>
      <c r="E180" s="998"/>
      <c r="F180" s="998"/>
      <c r="G180" s="998"/>
      <c r="H180" s="998"/>
      <c r="I180" s="998"/>
      <c r="J180" s="998"/>
      <c r="K180" s="998"/>
      <c r="L180" s="998"/>
      <c r="M180" s="998"/>
      <c r="N180" s="998"/>
      <c r="O180" s="998"/>
    </row>
    <row r="181" spans="1:15">
      <c r="A181" s="998"/>
      <c r="B181" s="998"/>
      <c r="C181" s="998"/>
      <c r="D181" s="998"/>
      <c r="E181" s="998"/>
      <c r="F181" s="998"/>
      <c r="G181" s="998"/>
      <c r="H181" s="998"/>
      <c r="I181" s="998"/>
      <c r="J181" s="998"/>
      <c r="K181" s="998"/>
      <c r="L181" s="998"/>
      <c r="M181" s="998"/>
      <c r="N181" s="998"/>
      <c r="O181" s="998"/>
    </row>
    <row r="182" spans="1:15">
      <c r="A182" s="998"/>
      <c r="B182" s="998"/>
      <c r="C182" s="998"/>
      <c r="D182" s="998"/>
      <c r="E182" s="998"/>
      <c r="F182" s="998"/>
      <c r="G182" s="998"/>
      <c r="H182" s="998"/>
      <c r="I182" s="998"/>
      <c r="J182" s="998"/>
      <c r="K182" s="998"/>
      <c r="L182" s="998"/>
      <c r="M182" s="998"/>
      <c r="N182" s="998"/>
      <c r="O182" s="998"/>
    </row>
    <row r="183" spans="1:15">
      <c r="A183" s="998"/>
      <c r="B183" s="998"/>
      <c r="C183" s="998"/>
      <c r="D183" s="998"/>
      <c r="E183" s="998"/>
      <c r="F183" s="998"/>
      <c r="G183" s="998"/>
      <c r="H183" s="998"/>
      <c r="I183" s="998"/>
      <c r="J183" s="998"/>
      <c r="K183" s="998"/>
      <c r="L183" s="998"/>
      <c r="M183" s="998"/>
      <c r="N183" s="998"/>
      <c r="O183" s="998"/>
    </row>
    <row r="184" spans="1:15">
      <c r="A184" s="998"/>
      <c r="B184" s="998"/>
      <c r="C184" s="998"/>
      <c r="D184" s="998"/>
      <c r="E184" s="998"/>
      <c r="F184" s="998"/>
      <c r="G184" s="998"/>
      <c r="H184" s="998"/>
      <c r="I184" s="998"/>
      <c r="J184" s="998"/>
      <c r="K184" s="998"/>
      <c r="L184" s="998"/>
      <c r="M184" s="998"/>
      <c r="N184" s="998"/>
      <c r="O184" s="998"/>
    </row>
    <row r="185" spans="1:15">
      <c r="A185" s="998"/>
      <c r="B185" s="998"/>
      <c r="C185" s="998"/>
      <c r="D185" s="998"/>
      <c r="E185" s="998"/>
      <c r="F185" s="998"/>
      <c r="G185" s="998"/>
      <c r="H185" s="998"/>
      <c r="I185" s="998"/>
      <c r="J185" s="998"/>
      <c r="K185" s="998"/>
      <c r="L185" s="998"/>
      <c r="M185" s="998"/>
      <c r="N185" s="998"/>
      <c r="O185" s="998"/>
    </row>
    <row r="186" spans="1:15">
      <c r="A186" s="998"/>
      <c r="B186" s="998"/>
      <c r="C186" s="998"/>
      <c r="D186" s="998"/>
      <c r="E186" s="998"/>
      <c r="F186" s="998"/>
      <c r="G186" s="998"/>
      <c r="H186" s="998"/>
      <c r="I186" s="998"/>
      <c r="J186" s="998"/>
      <c r="K186" s="998"/>
      <c r="L186" s="998"/>
      <c r="M186" s="998"/>
      <c r="N186" s="998"/>
      <c r="O186" s="998"/>
    </row>
    <row r="187" spans="1:15">
      <c r="A187" s="998"/>
      <c r="B187" s="998"/>
      <c r="C187" s="998"/>
      <c r="D187" s="998"/>
      <c r="E187" s="998"/>
      <c r="F187" s="998"/>
      <c r="G187" s="998"/>
      <c r="H187" s="998"/>
      <c r="I187" s="998"/>
      <c r="J187" s="998"/>
      <c r="K187" s="998"/>
      <c r="L187" s="998"/>
      <c r="M187" s="998"/>
      <c r="N187" s="998"/>
      <c r="O187" s="998"/>
    </row>
    <row r="188" spans="1:15">
      <c r="A188" s="998"/>
      <c r="B188" s="998"/>
      <c r="C188" s="998"/>
      <c r="D188" s="998"/>
      <c r="E188" s="998"/>
      <c r="F188" s="998"/>
      <c r="G188" s="998"/>
      <c r="H188" s="998"/>
      <c r="I188" s="998"/>
      <c r="J188" s="998"/>
      <c r="K188" s="998"/>
      <c r="L188" s="998"/>
      <c r="M188" s="998"/>
      <c r="N188" s="998"/>
      <c r="O188" s="998"/>
    </row>
    <row r="189" spans="1:15">
      <c r="A189" s="998"/>
      <c r="B189" s="998"/>
      <c r="C189" s="998"/>
      <c r="D189" s="998"/>
      <c r="E189" s="998"/>
      <c r="F189" s="998"/>
      <c r="G189" s="998"/>
      <c r="H189" s="998"/>
      <c r="I189" s="998"/>
      <c r="J189" s="998"/>
      <c r="K189" s="998"/>
      <c r="L189" s="998"/>
      <c r="M189" s="998"/>
      <c r="N189" s="998"/>
      <c r="O189" s="998"/>
    </row>
    <row r="190" spans="1:15">
      <c r="A190" s="998"/>
      <c r="B190" s="998"/>
      <c r="C190" s="998"/>
      <c r="D190" s="998"/>
      <c r="E190" s="998"/>
      <c r="F190" s="998"/>
      <c r="G190" s="998"/>
      <c r="H190" s="998"/>
      <c r="I190" s="998"/>
      <c r="J190" s="998"/>
      <c r="K190" s="998"/>
      <c r="L190" s="998"/>
      <c r="M190" s="998"/>
      <c r="N190" s="998"/>
      <c r="O190" s="998"/>
    </row>
    <row r="191" spans="1:15">
      <c r="A191" s="998"/>
      <c r="B191" s="998"/>
      <c r="C191" s="998"/>
      <c r="D191" s="998"/>
      <c r="E191" s="998"/>
      <c r="F191" s="998"/>
      <c r="G191" s="998"/>
      <c r="H191" s="998"/>
      <c r="I191" s="998"/>
      <c r="J191" s="998"/>
      <c r="K191" s="998"/>
      <c r="L191" s="998"/>
      <c r="M191" s="998"/>
      <c r="N191" s="998"/>
      <c r="O191" s="998"/>
    </row>
    <row r="192" spans="1:15">
      <c r="A192" s="998"/>
      <c r="B192" s="998"/>
      <c r="C192" s="998"/>
      <c r="D192" s="998"/>
      <c r="E192" s="998"/>
      <c r="F192" s="998"/>
      <c r="G192" s="998"/>
      <c r="H192" s="998"/>
      <c r="I192" s="998"/>
      <c r="J192" s="998"/>
      <c r="K192" s="998"/>
      <c r="L192" s="998"/>
      <c r="M192" s="998"/>
      <c r="N192" s="998"/>
      <c r="O192" s="998"/>
    </row>
    <row r="193" spans="1:15">
      <c r="A193" s="998"/>
      <c r="B193" s="998"/>
      <c r="C193" s="998"/>
      <c r="D193" s="998"/>
      <c r="E193" s="998"/>
      <c r="F193" s="998"/>
      <c r="G193" s="998"/>
      <c r="H193" s="998"/>
      <c r="I193" s="998"/>
      <c r="J193" s="998"/>
      <c r="K193" s="998"/>
      <c r="L193" s="998"/>
      <c r="M193" s="998"/>
      <c r="N193" s="998"/>
      <c r="O193" s="998"/>
    </row>
    <row r="194" spans="1:15">
      <c r="A194" s="998"/>
      <c r="B194" s="998"/>
      <c r="C194" s="998"/>
      <c r="D194" s="998"/>
      <c r="E194" s="998"/>
      <c r="F194" s="998"/>
      <c r="G194" s="998"/>
      <c r="H194" s="998"/>
      <c r="I194" s="998"/>
      <c r="J194" s="998"/>
      <c r="K194" s="998"/>
      <c r="L194" s="998"/>
      <c r="M194" s="998"/>
      <c r="N194" s="998"/>
      <c r="O194" s="998"/>
    </row>
    <row r="195" spans="1:15">
      <c r="A195" s="998"/>
      <c r="B195" s="998"/>
      <c r="C195" s="998"/>
      <c r="D195" s="998"/>
      <c r="E195" s="998"/>
      <c r="F195" s="998"/>
      <c r="G195" s="998"/>
      <c r="H195" s="998"/>
      <c r="I195" s="998"/>
      <c r="J195" s="998"/>
      <c r="K195" s="998"/>
      <c r="L195" s="998"/>
      <c r="M195" s="998"/>
      <c r="N195" s="998"/>
      <c r="O195" s="998"/>
    </row>
    <row r="196" spans="1:15">
      <c r="A196" s="998"/>
      <c r="B196" s="998"/>
      <c r="C196" s="998"/>
      <c r="D196" s="998"/>
      <c r="E196" s="998"/>
      <c r="F196" s="998"/>
      <c r="G196" s="998"/>
      <c r="H196" s="998"/>
      <c r="I196" s="998"/>
      <c r="J196" s="998"/>
      <c r="K196" s="998"/>
      <c r="L196" s="998"/>
      <c r="M196" s="998"/>
      <c r="N196" s="998"/>
      <c r="O196" s="998"/>
    </row>
    <row r="197" spans="1:15">
      <c r="A197" s="998"/>
      <c r="B197" s="998"/>
      <c r="C197" s="998"/>
      <c r="D197" s="998"/>
      <c r="E197" s="998"/>
      <c r="F197" s="998"/>
      <c r="G197" s="998"/>
      <c r="H197" s="998"/>
      <c r="I197" s="998"/>
      <c r="J197" s="998"/>
      <c r="K197" s="998"/>
      <c r="L197" s="998"/>
      <c r="M197" s="998"/>
      <c r="N197" s="998"/>
      <c r="O197" s="998"/>
    </row>
    <row r="198" spans="1:15">
      <c r="A198" s="998"/>
      <c r="B198" s="998"/>
      <c r="C198" s="998"/>
      <c r="D198" s="998"/>
      <c r="E198" s="998"/>
      <c r="F198" s="998"/>
      <c r="G198" s="998"/>
      <c r="H198" s="998"/>
      <c r="I198" s="998"/>
      <c r="J198" s="998"/>
      <c r="K198" s="998"/>
      <c r="L198" s="998"/>
      <c r="M198" s="998"/>
      <c r="N198" s="998"/>
      <c r="O198" s="998"/>
    </row>
    <row r="199" spans="1:15">
      <c r="A199" s="998"/>
      <c r="B199" s="998"/>
      <c r="C199" s="998"/>
      <c r="D199" s="998"/>
      <c r="E199" s="998"/>
      <c r="F199" s="998"/>
      <c r="G199" s="998"/>
      <c r="H199" s="998"/>
      <c r="I199" s="998"/>
      <c r="J199" s="998"/>
      <c r="K199" s="998"/>
      <c r="L199" s="998"/>
      <c r="M199" s="998"/>
      <c r="N199" s="998"/>
      <c r="O199" s="998"/>
    </row>
    <row r="200" spans="1:15">
      <c r="A200" s="998"/>
      <c r="B200" s="998"/>
      <c r="C200" s="998"/>
      <c r="D200" s="998"/>
      <c r="E200" s="998"/>
      <c r="F200" s="998"/>
      <c r="G200" s="998"/>
      <c r="H200" s="998"/>
      <c r="I200" s="998"/>
      <c r="J200" s="998"/>
      <c r="K200" s="998"/>
      <c r="L200" s="998"/>
      <c r="M200" s="998"/>
      <c r="N200" s="998"/>
      <c r="O200" s="998"/>
    </row>
    <row r="201" spans="1:15">
      <c r="A201" s="998"/>
      <c r="B201" s="998"/>
      <c r="C201" s="998"/>
      <c r="D201" s="998"/>
      <c r="E201" s="998"/>
      <c r="F201" s="998"/>
      <c r="G201" s="998"/>
      <c r="H201" s="998"/>
      <c r="I201" s="998"/>
      <c r="J201" s="998"/>
      <c r="K201" s="998"/>
      <c r="L201" s="998"/>
      <c r="M201" s="998"/>
      <c r="N201" s="998"/>
      <c r="O201" s="998"/>
    </row>
    <row r="202" spans="1:15">
      <c r="A202" s="998"/>
      <c r="B202" s="998"/>
      <c r="C202" s="998"/>
      <c r="D202" s="998"/>
      <c r="E202" s="998"/>
      <c r="F202" s="998"/>
      <c r="G202" s="998"/>
      <c r="H202" s="998"/>
      <c r="I202" s="998"/>
      <c r="J202" s="998"/>
      <c r="K202" s="998"/>
      <c r="L202" s="998"/>
      <c r="M202" s="998"/>
      <c r="N202" s="998"/>
      <c r="O202" s="998"/>
    </row>
    <row r="203" spans="1:15">
      <c r="A203" s="998"/>
      <c r="B203" s="998"/>
      <c r="C203" s="998"/>
      <c r="D203" s="998"/>
      <c r="E203" s="998"/>
      <c r="F203" s="998"/>
      <c r="G203" s="998"/>
      <c r="H203" s="998"/>
      <c r="I203" s="998"/>
      <c r="J203" s="998"/>
      <c r="K203" s="998"/>
      <c r="L203" s="998"/>
      <c r="M203" s="998"/>
      <c r="N203" s="998"/>
      <c r="O203" s="998"/>
    </row>
    <row r="204" spans="1:15">
      <c r="A204" s="998"/>
      <c r="B204" s="998"/>
      <c r="C204" s="998"/>
      <c r="D204" s="998"/>
      <c r="E204" s="998"/>
      <c r="F204" s="998"/>
      <c r="G204" s="998"/>
      <c r="H204" s="998"/>
      <c r="I204" s="998"/>
      <c r="J204" s="998"/>
      <c r="K204" s="998"/>
      <c r="L204" s="998"/>
      <c r="M204" s="998"/>
      <c r="N204" s="998"/>
      <c r="O204" s="998"/>
    </row>
    <row r="205" spans="1:15">
      <c r="A205" s="998"/>
      <c r="B205" s="998"/>
      <c r="C205" s="998"/>
      <c r="D205" s="998"/>
      <c r="E205" s="998"/>
      <c r="F205" s="998"/>
      <c r="G205" s="998"/>
      <c r="H205" s="998"/>
      <c r="I205" s="998"/>
      <c r="J205" s="998"/>
      <c r="K205" s="998"/>
      <c r="L205" s="998"/>
      <c r="M205" s="998"/>
      <c r="N205" s="998"/>
      <c r="O205" s="998"/>
    </row>
    <row r="206" spans="1:15">
      <c r="A206" s="998"/>
      <c r="B206" s="998"/>
      <c r="C206" s="998"/>
      <c r="D206" s="998"/>
      <c r="E206" s="998"/>
      <c r="F206" s="998"/>
      <c r="G206" s="998"/>
      <c r="H206" s="998"/>
      <c r="I206" s="998"/>
      <c r="J206" s="998"/>
      <c r="K206" s="998"/>
      <c r="L206" s="998"/>
      <c r="M206" s="998"/>
      <c r="N206" s="998"/>
      <c r="O206" s="998"/>
    </row>
    <row r="207" spans="1:15">
      <c r="A207" s="998"/>
      <c r="B207" s="998"/>
      <c r="C207" s="998"/>
      <c r="D207" s="998"/>
      <c r="E207" s="998"/>
      <c r="F207" s="998"/>
      <c r="G207" s="998"/>
      <c r="H207" s="998"/>
      <c r="I207" s="998"/>
      <c r="J207" s="998"/>
      <c r="K207" s="998"/>
      <c r="L207" s="998"/>
      <c r="M207" s="998"/>
      <c r="N207" s="998"/>
      <c r="O207" s="998"/>
    </row>
    <row r="208" spans="1:15">
      <c r="A208" s="998"/>
      <c r="B208" s="998"/>
      <c r="C208" s="998"/>
      <c r="D208" s="998"/>
      <c r="E208" s="998"/>
      <c r="F208" s="998"/>
      <c r="G208" s="998"/>
      <c r="H208" s="998"/>
      <c r="I208" s="998"/>
      <c r="J208" s="998"/>
      <c r="K208" s="998"/>
      <c r="L208" s="998"/>
      <c r="M208" s="998"/>
      <c r="N208" s="998"/>
      <c r="O208" s="998"/>
    </row>
    <row r="209" spans="1:15">
      <c r="A209" s="998"/>
      <c r="B209" s="998"/>
      <c r="C209" s="998"/>
      <c r="D209" s="998"/>
      <c r="E209" s="998"/>
      <c r="F209" s="998"/>
      <c r="G209" s="998"/>
      <c r="H209" s="998"/>
      <c r="I209" s="998"/>
      <c r="J209" s="998"/>
      <c r="K209" s="998"/>
      <c r="L209" s="998"/>
      <c r="M209" s="998"/>
      <c r="N209" s="998"/>
      <c r="O209" s="998"/>
    </row>
    <row r="210" spans="1:15">
      <c r="A210" s="998"/>
      <c r="B210" s="998"/>
      <c r="C210" s="998"/>
      <c r="D210" s="998"/>
      <c r="E210" s="998"/>
      <c r="F210" s="998"/>
      <c r="G210" s="998"/>
      <c r="H210" s="998"/>
      <c r="I210" s="998"/>
      <c r="J210" s="998"/>
      <c r="K210" s="998"/>
      <c r="L210" s="998"/>
      <c r="M210" s="998"/>
      <c r="N210" s="998"/>
      <c r="O210" s="998"/>
    </row>
    <row r="211" spans="1:15">
      <c r="A211" s="998"/>
      <c r="B211" s="998"/>
      <c r="C211" s="998"/>
      <c r="D211" s="998"/>
      <c r="E211" s="998"/>
      <c r="F211" s="998"/>
      <c r="G211" s="998"/>
      <c r="H211" s="998"/>
      <c r="I211" s="998"/>
      <c r="J211" s="998"/>
      <c r="K211" s="998"/>
      <c r="L211" s="998"/>
      <c r="M211" s="998"/>
      <c r="N211" s="998"/>
      <c r="O211" s="998"/>
    </row>
    <row r="212" spans="1:15">
      <c r="A212" s="998"/>
      <c r="B212" s="998"/>
      <c r="C212" s="998"/>
      <c r="D212" s="998"/>
      <c r="E212" s="998"/>
      <c r="F212" s="998"/>
      <c r="G212" s="998"/>
      <c r="H212" s="998"/>
      <c r="I212" s="998"/>
      <c r="J212" s="998"/>
      <c r="K212" s="998"/>
      <c r="L212" s="998"/>
      <c r="M212" s="998"/>
      <c r="N212" s="998"/>
      <c r="O212" s="998"/>
    </row>
    <row r="213" spans="1:15">
      <c r="A213" s="998"/>
      <c r="B213" s="998"/>
      <c r="C213" s="998"/>
      <c r="D213" s="998"/>
      <c r="E213" s="998"/>
      <c r="F213" s="998"/>
      <c r="G213" s="998"/>
      <c r="H213" s="998"/>
      <c r="I213" s="998"/>
      <c r="J213" s="998"/>
      <c r="K213" s="998"/>
      <c r="L213" s="998"/>
      <c r="M213" s="998"/>
      <c r="N213" s="998"/>
      <c r="O213" s="998"/>
    </row>
    <row r="214" spans="1:15">
      <c r="A214" s="998"/>
      <c r="B214" s="998"/>
      <c r="C214" s="998"/>
      <c r="D214" s="998"/>
      <c r="E214" s="998"/>
      <c r="F214" s="998"/>
      <c r="G214" s="998"/>
      <c r="H214" s="998"/>
      <c r="I214" s="998"/>
      <c r="J214" s="998"/>
      <c r="K214" s="998"/>
      <c r="L214" s="998"/>
      <c r="M214" s="998"/>
      <c r="N214" s="998"/>
      <c r="O214" s="998"/>
    </row>
    <row r="215" spans="1:15">
      <c r="A215" s="998"/>
      <c r="B215" s="998"/>
      <c r="C215" s="998"/>
      <c r="D215" s="998"/>
      <c r="E215" s="998"/>
      <c r="F215" s="998"/>
      <c r="G215" s="998"/>
      <c r="H215" s="998"/>
      <c r="I215" s="998"/>
      <c r="J215" s="998"/>
      <c r="K215" s="998"/>
      <c r="L215" s="998"/>
      <c r="M215" s="998"/>
      <c r="N215" s="998"/>
      <c r="O215" s="998"/>
    </row>
    <row r="216" spans="1:15">
      <c r="A216" s="998"/>
      <c r="B216" s="998"/>
      <c r="C216" s="998"/>
      <c r="D216" s="998"/>
      <c r="E216" s="998"/>
      <c r="F216" s="998"/>
      <c r="G216" s="998"/>
      <c r="H216" s="998"/>
      <c r="I216" s="998"/>
      <c r="J216" s="998"/>
      <c r="K216" s="998"/>
      <c r="L216" s="998"/>
      <c r="M216" s="998"/>
      <c r="N216" s="998"/>
      <c r="O216" s="998"/>
    </row>
    <row r="217" spans="1:15">
      <c r="A217" s="998"/>
      <c r="B217" s="998"/>
      <c r="C217" s="998"/>
      <c r="D217" s="998"/>
      <c r="E217" s="998"/>
      <c r="F217" s="998"/>
      <c r="G217" s="998"/>
      <c r="H217" s="998"/>
      <c r="I217" s="998"/>
      <c r="J217" s="998"/>
      <c r="K217" s="998"/>
      <c r="L217" s="998"/>
      <c r="M217" s="998"/>
      <c r="N217" s="998"/>
      <c r="O217" s="998"/>
    </row>
    <row r="218" spans="1:15">
      <c r="A218" s="998"/>
      <c r="B218" s="998"/>
      <c r="C218" s="998"/>
      <c r="D218" s="998"/>
      <c r="E218" s="998"/>
      <c r="F218" s="998"/>
      <c r="G218" s="998"/>
      <c r="H218" s="998"/>
      <c r="I218" s="998"/>
      <c r="J218" s="998"/>
      <c r="K218" s="998"/>
      <c r="L218" s="998"/>
      <c r="M218" s="998"/>
      <c r="N218" s="998"/>
      <c r="O218" s="998"/>
    </row>
    <row r="219" spans="1:15">
      <c r="A219" s="998"/>
      <c r="B219" s="998"/>
      <c r="C219" s="998"/>
      <c r="D219" s="998"/>
      <c r="E219" s="998"/>
      <c r="F219" s="998"/>
      <c r="G219" s="998"/>
      <c r="H219" s="998"/>
      <c r="I219" s="998"/>
      <c r="J219" s="998"/>
      <c r="K219" s="998"/>
      <c r="L219" s="998"/>
      <c r="M219" s="998"/>
      <c r="N219" s="998"/>
      <c r="O219" s="998"/>
    </row>
    <row r="220" spans="1:15">
      <c r="A220" s="998"/>
      <c r="B220" s="998"/>
      <c r="C220" s="998"/>
      <c r="D220" s="998"/>
      <c r="E220" s="998"/>
      <c r="F220" s="998"/>
      <c r="G220" s="998"/>
      <c r="H220" s="998"/>
      <c r="I220" s="998"/>
      <c r="J220" s="998"/>
      <c r="K220" s="998"/>
      <c r="L220" s="998"/>
      <c r="M220" s="998"/>
      <c r="N220" s="998"/>
      <c r="O220" s="998"/>
    </row>
    <row r="221" spans="1:15">
      <c r="A221" s="998"/>
      <c r="B221" s="998"/>
      <c r="C221" s="998"/>
      <c r="D221" s="998"/>
      <c r="E221" s="998"/>
      <c r="F221" s="998"/>
      <c r="G221" s="998"/>
      <c r="H221" s="998"/>
      <c r="I221" s="998"/>
      <c r="J221" s="998"/>
      <c r="K221" s="998"/>
      <c r="L221" s="998"/>
      <c r="M221" s="998"/>
      <c r="N221" s="998"/>
      <c r="O221" s="998"/>
    </row>
    <row r="222" spans="1:15">
      <c r="A222" s="998"/>
      <c r="B222" s="998"/>
      <c r="C222" s="998"/>
      <c r="D222" s="998"/>
      <c r="E222" s="998"/>
      <c r="F222" s="998"/>
      <c r="G222" s="998"/>
      <c r="H222" s="998"/>
      <c r="I222" s="998"/>
      <c r="J222" s="998"/>
      <c r="K222" s="998"/>
      <c r="L222" s="998"/>
      <c r="M222" s="998"/>
      <c r="N222" s="998"/>
      <c r="O222" s="998"/>
    </row>
    <row r="223" spans="1:15">
      <c r="A223" s="998"/>
      <c r="B223" s="998"/>
      <c r="C223" s="998"/>
      <c r="D223" s="998"/>
      <c r="E223" s="998"/>
      <c r="F223" s="998"/>
      <c r="G223" s="998"/>
      <c r="H223" s="998"/>
      <c r="I223" s="998"/>
      <c r="J223" s="998"/>
      <c r="K223" s="998"/>
      <c r="L223" s="998"/>
      <c r="M223" s="998"/>
      <c r="N223" s="998"/>
      <c r="O223" s="998"/>
    </row>
    <row r="224" spans="1:15">
      <c r="A224" s="998"/>
      <c r="B224" s="998"/>
      <c r="C224" s="998"/>
      <c r="D224" s="998"/>
      <c r="E224" s="998"/>
      <c r="F224" s="998"/>
      <c r="G224" s="998"/>
      <c r="H224" s="998"/>
      <c r="I224" s="998"/>
      <c r="J224" s="998"/>
      <c r="K224" s="998"/>
      <c r="L224" s="998"/>
      <c r="M224" s="998"/>
      <c r="N224" s="998"/>
      <c r="O224" s="998"/>
    </row>
    <row r="225" spans="1:15">
      <c r="A225" s="998"/>
      <c r="B225" s="998"/>
      <c r="C225" s="998"/>
      <c r="D225" s="998"/>
      <c r="E225" s="998"/>
      <c r="F225" s="998"/>
      <c r="G225" s="998"/>
      <c r="H225" s="998"/>
      <c r="I225" s="998"/>
      <c r="J225" s="998"/>
      <c r="K225" s="998"/>
      <c r="L225" s="998"/>
      <c r="M225" s="998"/>
      <c r="N225" s="998"/>
      <c r="O225" s="998"/>
    </row>
    <row r="226" spans="1:15">
      <c r="A226" s="998"/>
      <c r="B226" s="998"/>
      <c r="C226" s="998"/>
      <c r="D226" s="998"/>
      <c r="E226" s="998"/>
      <c r="F226" s="998"/>
      <c r="G226" s="998"/>
      <c r="K226" s="998"/>
      <c r="L226" s="998"/>
      <c r="M226" s="998"/>
      <c r="N226" s="998"/>
      <c r="O226" s="998"/>
    </row>
    <row r="227" spans="1:15">
      <c r="A227" s="998"/>
      <c r="B227" s="998"/>
      <c r="C227" s="998"/>
      <c r="D227" s="998"/>
      <c r="E227" s="998"/>
      <c r="F227" s="998"/>
      <c r="G227" s="998"/>
      <c r="K227" s="998"/>
      <c r="L227" s="998"/>
      <c r="M227" s="998"/>
      <c r="N227" s="998"/>
      <c r="O227" s="998"/>
    </row>
    <row r="228" spans="1:15">
      <c r="A228" s="998"/>
      <c r="B228" s="998"/>
      <c r="C228" s="998"/>
      <c r="D228" s="998"/>
      <c r="E228" s="998"/>
      <c r="F228" s="998"/>
      <c r="G228" s="998"/>
      <c r="K228" s="998"/>
      <c r="L228" s="998"/>
      <c r="M228" s="998"/>
      <c r="N228" s="998"/>
      <c r="O228" s="998"/>
    </row>
    <row r="229" spans="1:15">
      <c r="A229" s="998"/>
      <c r="B229" s="998"/>
      <c r="C229" s="998"/>
      <c r="D229" s="998"/>
      <c r="E229" s="998"/>
      <c r="F229" s="998"/>
      <c r="G229" s="998"/>
      <c r="K229" s="998"/>
      <c r="L229" s="998"/>
      <c r="M229" s="998"/>
      <c r="N229" s="998"/>
      <c r="O229" s="998"/>
    </row>
    <row r="230" spans="1:15">
      <c r="A230" s="998"/>
      <c r="B230" s="998"/>
      <c r="C230" s="998"/>
      <c r="D230" s="998"/>
      <c r="E230" s="998"/>
      <c r="F230" s="998"/>
      <c r="G230" s="998"/>
      <c r="K230" s="998"/>
      <c r="L230" s="998"/>
      <c r="M230" s="998"/>
      <c r="N230" s="998"/>
      <c r="O230" s="998"/>
    </row>
    <row r="231" spans="1:15">
      <c r="A231" s="998"/>
      <c r="B231" s="998"/>
      <c r="C231" s="998"/>
      <c r="K231" s="998"/>
      <c r="L231" s="998"/>
      <c r="M231" s="998"/>
      <c r="N231" s="998"/>
      <c r="O231" s="998"/>
    </row>
    <row r="232" spans="1:15">
      <c r="A232" s="998"/>
      <c r="B232" s="998"/>
      <c r="C232" s="998"/>
      <c r="K232" s="998"/>
      <c r="L232" s="998"/>
      <c r="M232" s="998"/>
      <c r="N232" s="998"/>
      <c r="O232" s="998"/>
    </row>
    <row r="233" spans="1:15">
      <c r="B233" s="998"/>
      <c r="C233" s="998"/>
      <c r="K233" s="998"/>
      <c r="L233" s="998"/>
      <c r="M233" s="998"/>
      <c r="N233" s="998"/>
      <c r="O233" s="998"/>
    </row>
    <row r="234" spans="1:15">
      <c r="B234" s="998"/>
      <c r="C234" s="998"/>
      <c r="K234" s="998"/>
      <c r="L234" s="998"/>
      <c r="M234" s="998"/>
      <c r="N234" s="998"/>
      <c r="O234" s="998"/>
    </row>
    <row r="235" spans="1:15">
      <c r="B235" s="998"/>
      <c r="C235" s="998"/>
      <c r="K235" s="998"/>
      <c r="L235" s="998"/>
      <c r="M235" s="998"/>
      <c r="N235" s="998"/>
      <c r="O235" s="998"/>
    </row>
    <row r="236" spans="1:15">
      <c r="B236" s="998"/>
      <c r="C236" s="998"/>
      <c r="K236" s="998"/>
      <c r="L236" s="998"/>
      <c r="M236" s="998"/>
      <c r="N236" s="998"/>
      <c r="O236" s="998"/>
    </row>
    <row r="237" spans="1:15">
      <c r="B237" s="998"/>
      <c r="C237" s="998"/>
      <c r="K237" s="998"/>
      <c r="L237" s="998"/>
      <c r="M237" s="998"/>
      <c r="N237" s="998"/>
      <c r="O237" s="998"/>
    </row>
    <row r="238" spans="1:15">
      <c r="B238" s="998"/>
      <c r="C238" s="998"/>
      <c r="K238" s="998"/>
      <c r="L238" s="998"/>
      <c r="M238" s="998"/>
      <c r="N238" s="998"/>
      <c r="O238" s="998"/>
    </row>
    <row r="239" spans="1:15">
      <c r="B239" s="998"/>
      <c r="C239" s="998"/>
      <c r="K239" s="998"/>
      <c r="L239" s="998"/>
      <c r="M239" s="998"/>
      <c r="N239" s="998"/>
      <c r="O239" s="998"/>
    </row>
    <row r="240" spans="1:15">
      <c r="B240" s="998"/>
      <c r="C240" s="998"/>
      <c r="K240" s="998"/>
      <c r="L240" s="998"/>
      <c r="M240" s="998"/>
      <c r="N240" s="998"/>
      <c r="O240" s="998"/>
    </row>
    <row r="241" spans="2:15">
      <c r="B241" s="998"/>
      <c r="C241" s="998"/>
      <c r="K241" s="998"/>
      <c r="L241" s="998"/>
      <c r="M241" s="998"/>
      <c r="N241" s="998"/>
      <c r="O241" s="998"/>
    </row>
    <row r="242" spans="2:15">
      <c r="B242" s="998"/>
      <c r="C242" s="998"/>
      <c r="K242" s="998"/>
      <c r="L242" s="998"/>
      <c r="M242" s="998"/>
      <c r="N242" s="998"/>
      <c r="O242" s="998"/>
    </row>
    <row r="243" spans="2:15">
      <c r="B243" s="998"/>
      <c r="C243" s="998"/>
      <c r="K243" s="998"/>
      <c r="L243" s="998"/>
      <c r="M243" s="998"/>
      <c r="N243" s="998"/>
      <c r="O243" s="998"/>
    </row>
    <row r="244" spans="2:15">
      <c r="B244" s="998"/>
      <c r="C244" s="998"/>
      <c r="K244" s="998"/>
      <c r="L244" s="998"/>
      <c r="M244" s="998"/>
      <c r="N244" s="998"/>
      <c r="O244" s="998"/>
    </row>
    <row r="245" spans="2:15">
      <c r="B245" s="998"/>
      <c r="C245" s="998"/>
      <c r="K245" s="998"/>
      <c r="L245" s="998"/>
      <c r="M245" s="998"/>
      <c r="N245" s="998"/>
      <c r="O245" s="998"/>
    </row>
    <row r="246" spans="2:15">
      <c r="B246" s="998"/>
      <c r="C246" s="998"/>
      <c r="K246" s="998"/>
      <c r="L246" s="998"/>
      <c r="M246" s="998"/>
      <c r="N246" s="998"/>
      <c r="O246" s="998"/>
    </row>
    <row r="247" spans="2:15">
      <c r="B247" s="998"/>
      <c r="C247" s="998"/>
      <c r="K247" s="998"/>
      <c r="L247" s="998"/>
      <c r="M247" s="998"/>
      <c r="N247" s="998"/>
      <c r="O247" s="998"/>
    </row>
    <row r="248" spans="2:15">
      <c r="B248" s="998"/>
      <c r="C248" s="998"/>
      <c r="K248" s="998"/>
      <c r="L248" s="998"/>
      <c r="M248" s="998"/>
      <c r="N248" s="998"/>
      <c r="O248" s="998"/>
    </row>
    <row r="249" spans="2:15">
      <c r="B249" s="998"/>
      <c r="C249" s="998"/>
      <c r="K249" s="998"/>
      <c r="L249" s="998"/>
      <c r="M249" s="998"/>
      <c r="N249" s="998"/>
      <c r="O249" s="998"/>
    </row>
    <row r="250" spans="2:15">
      <c r="B250" s="998"/>
      <c r="C250" s="998"/>
      <c r="K250" s="998"/>
      <c r="L250" s="998"/>
    </row>
    <row r="251" spans="2:15">
      <c r="B251" s="998"/>
      <c r="C251" s="998"/>
      <c r="K251" s="998"/>
      <c r="L251" s="998"/>
    </row>
    <row r="252" spans="2:15">
      <c r="B252" s="998"/>
      <c r="C252" s="998"/>
      <c r="K252" s="998"/>
      <c r="L252" s="998"/>
    </row>
    <row r="253" spans="2:15">
      <c r="B253" s="998"/>
      <c r="C253" s="998"/>
      <c r="K253" s="998"/>
      <c r="L253" s="998"/>
    </row>
    <row r="254" spans="2:15">
      <c r="B254" s="998"/>
      <c r="C254" s="998"/>
      <c r="K254" s="998"/>
      <c r="L254" s="998"/>
    </row>
  </sheetData>
  <mergeCells count="11">
    <mergeCell ref="C37:G37"/>
    <mergeCell ref="C38:G59"/>
    <mergeCell ref="A1:A36"/>
    <mergeCell ref="C2:H2"/>
    <mergeCell ref="D3:G3"/>
    <mergeCell ref="C5:H5"/>
    <mergeCell ref="E19:G19"/>
    <mergeCell ref="E23:G23"/>
    <mergeCell ref="E28:G28"/>
    <mergeCell ref="C34:G35"/>
    <mergeCell ref="C36:G36"/>
  </mergeCells>
  <conditionalFormatting sqref="G24:G26 G20:G22 G29:G32 E28:E32 N8:N20 G8:G18 E8:E26">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521" customWidth="1"/>
    <col min="2" max="2" width="26.140625" style="521" bestFit="1" customWidth="1"/>
    <col min="3" max="14" width="12.5703125" style="899" bestFit="1" customWidth="1"/>
    <col min="15" max="15" width="15.5703125" style="521" bestFit="1" customWidth="1"/>
    <col min="16" max="16384" width="9.140625" style="521"/>
  </cols>
  <sheetData>
    <row r="1" spans="1:15" ht="21" customHeight="1" thickBot="1">
      <c r="A1" s="879" t="s">
        <v>84</v>
      </c>
      <c r="B1" s="880"/>
      <c r="C1" s="880"/>
      <c r="D1" s="880"/>
      <c r="E1" s="880"/>
      <c r="F1" s="880"/>
      <c r="G1" s="880"/>
      <c r="H1" s="880"/>
      <c r="I1" s="880"/>
      <c r="J1" s="880"/>
      <c r="K1" s="880"/>
      <c r="L1" s="880"/>
      <c r="M1" s="880"/>
      <c r="N1" s="880"/>
      <c r="O1" s="881"/>
    </row>
    <row r="2" spans="1:15" s="886" customFormat="1" ht="27" customHeight="1" thickBot="1">
      <c r="A2" s="882" t="s">
        <v>80</v>
      </c>
      <c r="B2" s="883" t="s">
        <v>85</v>
      </c>
      <c r="C2" s="884" t="s">
        <v>86</v>
      </c>
      <c r="D2" s="884" t="s">
        <v>87</v>
      </c>
      <c r="E2" s="884" t="s">
        <v>88</v>
      </c>
      <c r="F2" s="884" t="s">
        <v>89</v>
      </c>
      <c r="G2" s="884" t="s">
        <v>90</v>
      </c>
      <c r="H2" s="884" t="s">
        <v>91</v>
      </c>
      <c r="I2" s="884" t="s">
        <v>92</v>
      </c>
      <c r="J2" s="884" t="s">
        <v>93</v>
      </c>
      <c r="K2" s="884" t="s">
        <v>94</v>
      </c>
      <c r="L2" s="884" t="s">
        <v>95</v>
      </c>
      <c r="M2" s="884" t="s">
        <v>96</v>
      </c>
      <c r="N2" s="884" t="s">
        <v>97</v>
      </c>
      <c r="O2" s="885" t="s">
        <v>16</v>
      </c>
    </row>
    <row r="3" spans="1:15" ht="15" customHeight="1" thickBot="1">
      <c r="A3" s="887" t="s">
        <v>81</v>
      </c>
      <c r="B3" s="888" t="s">
        <v>53</v>
      </c>
      <c r="C3" s="889">
        <v>104.10136363636364</v>
      </c>
      <c r="D3" s="889">
        <v>100.96772727272725</v>
      </c>
      <c r="E3" s="889"/>
      <c r="F3" s="889"/>
      <c r="G3" s="889"/>
      <c r="H3" s="889"/>
      <c r="I3" s="889"/>
      <c r="J3" s="889"/>
      <c r="K3" s="889"/>
      <c r="L3" s="889"/>
      <c r="M3" s="889"/>
      <c r="N3" s="889"/>
      <c r="O3" s="890">
        <v>102.53</v>
      </c>
    </row>
    <row r="4" spans="1:15" ht="15" customHeight="1" thickBot="1">
      <c r="A4" s="887"/>
      <c r="B4" s="891" t="s">
        <v>54</v>
      </c>
      <c r="C4" s="889">
        <v>126.40900000000002</v>
      </c>
      <c r="D4" s="889">
        <v>121.84888888888889</v>
      </c>
      <c r="E4" s="889"/>
      <c r="F4" s="889"/>
      <c r="G4" s="889"/>
      <c r="H4" s="889"/>
      <c r="I4" s="889"/>
      <c r="J4" s="889"/>
      <c r="K4" s="889"/>
      <c r="L4" s="889"/>
      <c r="M4" s="889"/>
      <c r="N4" s="889"/>
      <c r="O4" s="890">
        <v>123.56</v>
      </c>
    </row>
    <row r="5" spans="1:15" ht="15" customHeight="1" thickBot="1">
      <c r="A5" s="887"/>
      <c r="B5" s="891" t="s">
        <v>55</v>
      </c>
      <c r="C5" s="889">
        <v>169.60066666666663</v>
      </c>
      <c r="D5" s="889">
        <v>160.84533333333331</v>
      </c>
      <c r="E5" s="889"/>
      <c r="F5" s="889"/>
      <c r="G5" s="889"/>
      <c r="H5" s="889"/>
      <c r="I5" s="889"/>
      <c r="J5" s="889"/>
      <c r="K5" s="889"/>
      <c r="L5" s="889"/>
      <c r="M5" s="889"/>
      <c r="N5" s="889"/>
      <c r="O5" s="890">
        <v>165.22</v>
      </c>
    </row>
    <row r="6" spans="1:15" ht="15" customHeight="1" thickBot="1">
      <c r="A6" s="892"/>
      <c r="B6" s="893" t="s">
        <v>56</v>
      </c>
      <c r="C6" s="894">
        <v>129.7517021276596</v>
      </c>
      <c r="D6" s="894">
        <v>124.57847826086963</v>
      </c>
      <c r="E6" s="894"/>
      <c r="F6" s="894"/>
      <c r="G6" s="894"/>
      <c r="H6" s="894"/>
      <c r="I6" s="894"/>
      <c r="J6" s="894"/>
      <c r="K6" s="894"/>
      <c r="L6" s="894"/>
      <c r="M6" s="894"/>
      <c r="N6" s="894"/>
      <c r="O6" s="895">
        <v>126.95</v>
      </c>
    </row>
    <row r="7" spans="1:15" ht="15" customHeight="1" thickBot="1">
      <c r="A7" s="896" t="s">
        <v>82</v>
      </c>
      <c r="B7" s="891" t="s">
        <v>53</v>
      </c>
      <c r="C7" s="889">
        <v>130.27205128205131</v>
      </c>
      <c r="D7" s="889">
        <v>116.06594594594596</v>
      </c>
      <c r="E7" s="889"/>
      <c r="F7" s="889"/>
      <c r="G7" s="889"/>
      <c r="H7" s="889"/>
      <c r="I7" s="889"/>
      <c r="J7" s="889"/>
      <c r="K7" s="889"/>
      <c r="L7" s="889"/>
      <c r="M7" s="889"/>
      <c r="N7" s="889"/>
      <c r="O7" s="890">
        <v>122.64</v>
      </c>
    </row>
    <row r="8" spans="1:15" ht="15" customHeight="1" thickBot="1">
      <c r="A8" s="887"/>
      <c r="B8" s="891" t="s">
        <v>54</v>
      </c>
      <c r="C8" s="889">
        <v>205.99058823529413</v>
      </c>
      <c r="D8" s="889">
        <v>191.0358823529412</v>
      </c>
      <c r="E8" s="889"/>
      <c r="F8" s="889"/>
      <c r="G8" s="889"/>
      <c r="H8" s="889"/>
      <c r="I8" s="889"/>
      <c r="J8" s="889"/>
      <c r="K8" s="889"/>
      <c r="L8" s="889"/>
      <c r="M8" s="889"/>
      <c r="N8" s="889"/>
      <c r="O8" s="890">
        <v>198.51</v>
      </c>
    </row>
    <row r="9" spans="1:15" ht="15" customHeight="1" thickBot="1">
      <c r="A9" s="887"/>
      <c r="B9" s="891" t="s">
        <v>55</v>
      </c>
      <c r="C9" s="889">
        <v>165.96600000000004</v>
      </c>
      <c r="D9" s="889">
        <v>152.578</v>
      </c>
      <c r="E9" s="889"/>
      <c r="F9" s="889"/>
      <c r="G9" s="889"/>
      <c r="H9" s="889"/>
      <c r="I9" s="889"/>
      <c r="J9" s="889"/>
      <c r="K9" s="889"/>
      <c r="L9" s="889"/>
      <c r="M9" s="889"/>
      <c r="N9" s="889"/>
      <c r="O9" s="890">
        <v>159.27000000000001</v>
      </c>
    </row>
    <row r="10" spans="1:15" ht="15" customHeight="1" thickBot="1">
      <c r="A10" s="892"/>
      <c r="B10" s="893" t="s">
        <v>56</v>
      </c>
      <c r="C10" s="894">
        <v>154.2996721311475</v>
      </c>
      <c r="D10" s="894">
        <v>140.76169491525425</v>
      </c>
      <c r="E10" s="894"/>
      <c r="F10" s="894"/>
      <c r="G10" s="894"/>
      <c r="H10" s="894"/>
      <c r="I10" s="894"/>
      <c r="J10" s="894"/>
      <c r="K10" s="894"/>
      <c r="L10" s="894"/>
      <c r="M10" s="894"/>
      <c r="N10" s="894"/>
      <c r="O10" s="895">
        <v>146.79</v>
      </c>
    </row>
    <row r="11" spans="1:15" ht="15" customHeight="1" thickBot="1">
      <c r="A11" s="841" t="s">
        <v>78</v>
      </c>
      <c r="B11" s="842"/>
      <c r="C11" s="897">
        <v>143.61675925925925</v>
      </c>
      <c r="D11" s="897">
        <v>133.67190476190476</v>
      </c>
      <c r="E11" s="897"/>
      <c r="F11" s="897"/>
      <c r="G11" s="897"/>
      <c r="H11" s="897"/>
      <c r="I11" s="897"/>
      <c r="J11" s="897"/>
      <c r="K11" s="897"/>
      <c r="L11" s="897"/>
      <c r="M11" s="897"/>
      <c r="N11" s="897"/>
      <c r="O11" s="898">
        <v>138.15</v>
      </c>
    </row>
    <row r="12" spans="1:15" ht="15" customHeight="1" thickBot="1">
      <c r="O12" s="705"/>
    </row>
    <row r="13" spans="1:15" ht="15" customHeight="1" thickBot="1">
      <c r="A13" s="900" t="s">
        <v>63</v>
      </c>
      <c r="B13" s="848" t="s">
        <v>56</v>
      </c>
      <c r="C13" s="849">
        <v>118.88</v>
      </c>
      <c r="D13" s="849">
        <v>106.33</v>
      </c>
      <c r="E13" s="849"/>
      <c r="F13" s="849"/>
      <c r="G13" s="849"/>
      <c r="H13" s="849"/>
      <c r="I13" s="849"/>
      <c r="J13" s="849"/>
      <c r="K13" s="849"/>
      <c r="L13" s="849"/>
      <c r="M13" s="849"/>
      <c r="N13" s="849"/>
      <c r="O13" s="901">
        <v>111.83</v>
      </c>
    </row>
    <row r="14" spans="1:15" ht="22.5" customHeight="1">
      <c r="O14" s="705"/>
    </row>
    <row r="15" spans="1:15" ht="20.25" thickBot="1">
      <c r="A15" s="902" t="s">
        <v>99</v>
      </c>
      <c r="B15" s="902"/>
      <c r="C15" s="902"/>
      <c r="D15" s="902"/>
      <c r="E15" s="902"/>
      <c r="F15" s="902"/>
      <c r="G15" s="902"/>
      <c r="H15" s="902"/>
      <c r="I15" s="902"/>
      <c r="J15" s="902"/>
      <c r="K15" s="902"/>
      <c r="L15" s="902"/>
      <c r="M15" s="902"/>
      <c r="N15" s="902"/>
      <c r="O15" s="902"/>
    </row>
    <row r="16" spans="1:15" ht="27" customHeight="1" thickBot="1">
      <c r="A16" s="903" t="s">
        <v>80</v>
      </c>
      <c r="B16" s="904" t="s">
        <v>85</v>
      </c>
      <c r="C16" s="905" t="s">
        <v>100</v>
      </c>
      <c r="D16" s="905" t="s">
        <v>101</v>
      </c>
      <c r="E16" s="905" t="s">
        <v>102</v>
      </c>
      <c r="F16" s="905" t="s">
        <v>103</v>
      </c>
      <c r="G16" s="905" t="s">
        <v>104</v>
      </c>
      <c r="H16" s="905" t="s">
        <v>105</v>
      </c>
      <c r="I16" s="905" t="s">
        <v>106</v>
      </c>
      <c r="J16" s="905" t="s">
        <v>107</v>
      </c>
      <c r="K16" s="905" t="s">
        <v>108</v>
      </c>
      <c r="L16" s="905" t="s">
        <v>109</v>
      </c>
      <c r="M16" s="905" t="s">
        <v>110</v>
      </c>
      <c r="N16" s="906" t="s">
        <v>111</v>
      </c>
      <c r="O16" s="907" t="s">
        <v>16</v>
      </c>
    </row>
    <row r="17" spans="1:15" ht="15" customHeight="1" thickBot="1">
      <c r="A17" s="887" t="s">
        <v>81</v>
      </c>
      <c r="B17" s="888" t="s">
        <v>53</v>
      </c>
      <c r="C17" s="889">
        <v>106.69090909090909</v>
      </c>
      <c r="D17" s="889">
        <v>99.88636363636364</v>
      </c>
      <c r="E17" s="889"/>
      <c r="F17" s="889"/>
      <c r="G17" s="889"/>
      <c r="H17" s="889"/>
      <c r="I17" s="889"/>
      <c r="J17" s="889"/>
      <c r="K17" s="889"/>
      <c r="L17" s="889"/>
      <c r="M17" s="889"/>
      <c r="N17" s="908"/>
      <c r="O17" s="890">
        <v>103.29</v>
      </c>
    </row>
    <row r="18" spans="1:15" ht="15" customHeight="1" thickBot="1">
      <c r="A18" s="887"/>
      <c r="B18" s="891" t="s">
        <v>54</v>
      </c>
      <c r="C18" s="889">
        <v>132.85624999999999</v>
      </c>
      <c r="D18" s="889">
        <v>127.33625000000001</v>
      </c>
      <c r="E18" s="889"/>
      <c r="F18" s="889"/>
      <c r="G18" s="889"/>
      <c r="H18" s="889"/>
      <c r="I18" s="889"/>
      <c r="J18" s="889"/>
      <c r="K18" s="889"/>
      <c r="L18" s="889"/>
      <c r="M18" s="889"/>
      <c r="N18" s="908"/>
      <c r="O18" s="890">
        <v>130.1</v>
      </c>
    </row>
    <row r="19" spans="1:15" ht="15" customHeight="1" thickBot="1">
      <c r="A19" s="887"/>
      <c r="B19" s="891" t="s">
        <v>55</v>
      </c>
      <c r="C19" s="889">
        <v>189.36733333333328</v>
      </c>
      <c r="D19" s="889">
        <v>174.03799999999998</v>
      </c>
      <c r="E19" s="889"/>
      <c r="F19" s="889"/>
      <c r="G19" s="889"/>
      <c r="H19" s="889"/>
      <c r="I19" s="889"/>
      <c r="J19" s="889"/>
      <c r="K19" s="889"/>
      <c r="L19" s="889"/>
      <c r="M19" s="889"/>
      <c r="N19" s="908"/>
      <c r="O19" s="890">
        <v>181.7</v>
      </c>
    </row>
    <row r="20" spans="1:15" ht="15" customHeight="1" thickBot="1">
      <c r="A20" s="892"/>
      <c r="B20" s="893" t="s">
        <v>56</v>
      </c>
      <c r="C20" s="894">
        <v>138.9013333333333</v>
      </c>
      <c r="D20" s="894">
        <v>129.48355555555554</v>
      </c>
      <c r="E20" s="894"/>
      <c r="F20" s="894"/>
      <c r="G20" s="894"/>
      <c r="H20" s="894"/>
      <c r="I20" s="894"/>
      <c r="J20" s="894"/>
      <c r="K20" s="894"/>
      <c r="L20" s="894"/>
      <c r="M20" s="894"/>
      <c r="N20" s="909"/>
      <c r="O20" s="895">
        <v>134.19</v>
      </c>
    </row>
    <row r="21" spans="1:15" ht="15" customHeight="1" thickBot="1">
      <c r="A21" s="896" t="s">
        <v>82</v>
      </c>
      <c r="B21" s="891" t="s">
        <v>53</v>
      </c>
      <c r="C21" s="889">
        <v>127.12899999999999</v>
      </c>
      <c r="D21" s="889">
        <v>116.38100000000001</v>
      </c>
      <c r="E21" s="889"/>
      <c r="F21" s="889"/>
      <c r="G21" s="889"/>
      <c r="H21" s="889"/>
      <c r="I21" s="889"/>
      <c r="J21" s="889"/>
      <c r="K21" s="889"/>
      <c r="L21" s="889"/>
      <c r="M21" s="889"/>
      <c r="N21" s="908"/>
      <c r="O21" s="890">
        <v>121.76</v>
      </c>
    </row>
    <row r="22" spans="1:15" ht="15" customHeight="1" thickBot="1">
      <c r="A22" s="887"/>
      <c r="B22" s="891" t="s">
        <v>54</v>
      </c>
      <c r="C22" s="889">
        <v>213.10888888888888</v>
      </c>
      <c r="D22" s="889">
        <v>210.50888888888892</v>
      </c>
      <c r="E22" s="889"/>
      <c r="F22" s="889"/>
      <c r="G22" s="889"/>
      <c r="H22" s="889"/>
      <c r="I22" s="889"/>
      <c r="J22" s="889"/>
      <c r="K22" s="889"/>
      <c r="L22" s="889"/>
      <c r="M22" s="889"/>
      <c r="N22" s="908"/>
      <c r="O22" s="890">
        <v>211.81</v>
      </c>
    </row>
    <row r="23" spans="1:15" ht="15" customHeight="1" thickBot="1">
      <c r="A23" s="887"/>
      <c r="B23" s="891" t="s">
        <v>55</v>
      </c>
      <c r="C23" s="889">
        <v>174.42000000000002</v>
      </c>
      <c r="D23" s="889">
        <v>165.035</v>
      </c>
      <c r="E23" s="889"/>
      <c r="F23" s="889"/>
      <c r="G23" s="889"/>
      <c r="H23" s="889"/>
      <c r="I23" s="889"/>
      <c r="J23" s="889"/>
      <c r="K23" s="889"/>
      <c r="L23" s="889"/>
      <c r="M23" s="889"/>
      <c r="N23" s="908"/>
      <c r="O23" s="890">
        <v>169.73</v>
      </c>
    </row>
    <row r="24" spans="1:15" ht="15" customHeight="1" thickBot="1">
      <c r="A24" s="892"/>
      <c r="B24" s="893" t="s">
        <v>56</v>
      </c>
      <c r="C24" s="894">
        <v>155.14193548387092</v>
      </c>
      <c r="D24" s="894">
        <v>146.84741935483876</v>
      </c>
      <c r="E24" s="894"/>
      <c r="F24" s="894"/>
      <c r="G24" s="894"/>
      <c r="H24" s="894"/>
      <c r="I24" s="894"/>
      <c r="J24" s="894"/>
      <c r="K24" s="894"/>
      <c r="L24" s="894"/>
      <c r="M24" s="894"/>
      <c r="N24" s="909"/>
      <c r="O24" s="895">
        <v>150.99</v>
      </c>
    </row>
    <row r="25" spans="1:15" ht="15" customHeight="1" thickBot="1">
      <c r="A25" s="841" t="s">
        <v>78</v>
      </c>
      <c r="B25" s="842"/>
      <c r="C25" s="897">
        <v>148.3117757009345</v>
      </c>
      <c r="D25" s="897">
        <v>139.54485981308414</v>
      </c>
      <c r="E25" s="897"/>
      <c r="F25" s="897"/>
      <c r="G25" s="897"/>
      <c r="H25" s="897"/>
      <c r="I25" s="897"/>
      <c r="J25" s="897"/>
      <c r="K25" s="897"/>
      <c r="L25" s="897"/>
      <c r="M25" s="897"/>
      <c r="N25" s="910"/>
      <c r="O25" s="898">
        <v>143.93</v>
      </c>
    </row>
    <row r="26" spans="1:15" ht="15" customHeight="1" thickBot="1">
      <c r="O26" s="705"/>
    </row>
    <row r="27" spans="1:15" ht="15" customHeight="1" thickBot="1">
      <c r="A27" s="900" t="s">
        <v>63</v>
      </c>
      <c r="B27" s="848" t="s">
        <v>56</v>
      </c>
      <c r="C27" s="849">
        <v>109.27</v>
      </c>
      <c r="D27" s="849">
        <v>99.78</v>
      </c>
      <c r="E27" s="849"/>
      <c r="F27" s="849"/>
      <c r="G27" s="849"/>
      <c r="H27" s="849"/>
      <c r="I27" s="849"/>
      <c r="J27" s="849"/>
      <c r="K27" s="849"/>
      <c r="L27" s="849"/>
      <c r="M27" s="849"/>
      <c r="N27" s="849"/>
      <c r="O27" s="901">
        <v>104.53</v>
      </c>
    </row>
    <row r="28" spans="1:15" ht="22.5" customHeight="1" thickBot="1">
      <c r="O28" s="705"/>
    </row>
    <row r="29" spans="1:15" ht="20.25" thickBot="1">
      <c r="A29" s="911" t="s">
        <v>112</v>
      </c>
      <c r="B29" s="880"/>
      <c r="C29" s="880"/>
      <c r="D29" s="880"/>
      <c r="E29" s="880"/>
      <c r="F29" s="880"/>
      <c r="G29" s="880"/>
      <c r="H29" s="880"/>
      <c r="I29" s="880"/>
      <c r="J29" s="880"/>
      <c r="K29" s="880"/>
      <c r="L29" s="880"/>
      <c r="M29" s="880"/>
      <c r="N29" s="880"/>
      <c r="O29" s="881"/>
    </row>
    <row r="30" spans="1:15" ht="27" customHeight="1" thickBot="1">
      <c r="A30" s="903" t="s">
        <v>80</v>
      </c>
      <c r="B30" s="904" t="s">
        <v>85</v>
      </c>
      <c r="C30" s="912" t="s">
        <v>125</v>
      </c>
      <c r="D30" s="912" t="s">
        <v>126</v>
      </c>
      <c r="E30" s="912" t="s">
        <v>127</v>
      </c>
      <c r="F30" s="912" t="s">
        <v>128</v>
      </c>
      <c r="G30" s="912" t="s">
        <v>129</v>
      </c>
      <c r="H30" s="912" t="s">
        <v>130</v>
      </c>
      <c r="I30" s="912" t="s">
        <v>131</v>
      </c>
      <c r="J30" s="912" t="s">
        <v>132</v>
      </c>
      <c r="K30" s="912" t="s">
        <v>133</v>
      </c>
      <c r="L30" s="912" t="s">
        <v>134</v>
      </c>
      <c r="M30" s="912" t="s">
        <v>135</v>
      </c>
      <c r="N30" s="913" t="s">
        <v>136</v>
      </c>
      <c r="O30" s="914" t="s">
        <v>16</v>
      </c>
    </row>
    <row r="31" spans="1:15" ht="15" customHeight="1" thickBot="1">
      <c r="A31" s="915" t="s">
        <v>81</v>
      </c>
      <c r="B31" s="916" t="s">
        <v>53</v>
      </c>
      <c r="C31" s="917">
        <v>-2.4271472392637942E-2</v>
      </c>
      <c r="D31" s="917">
        <v>1.0825938566552586E-2</v>
      </c>
      <c r="E31" s="917"/>
      <c r="F31" s="917"/>
      <c r="G31" s="917"/>
      <c r="H31" s="917"/>
      <c r="I31" s="917"/>
      <c r="J31" s="917"/>
      <c r="K31" s="917"/>
      <c r="L31" s="917"/>
      <c r="M31" s="917"/>
      <c r="N31" s="918"/>
      <c r="O31" s="919">
        <v>-7.3579242908316878E-3</v>
      </c>
    </row>
    <row r="32" spans="1:15" ht="15" customHeight="1" thickBot="1">
      <c r="A32" s="915"/>
      <c r="B32" s="920" t="s">
        <v>54</v>
      </c>
      <c r="C32" s="917">
        <v>-4.8528014301171145E-2</v>
      </c>
      <c r="D32" s="917">
        <v>-4.3093471899094821E-2</v>
      </c>
      <c r="E32" s="917"/>
      <c r="F32" s="917"/>
      <c r="G32" s="917"/>
      <c r="H32" s="917"/>
      <c r="I32" s="917"/>
      <c r="J32" s="917"/>
      <c r="K32" s="917"/>
      <c r="L32" s="917"/>
      <c r="M32" s="917"/>
      <c r="N32" s="918"/>
      <c r="O32" s="919">
        <v>-5.0269023827824694E-2</v>
      </c>
    </row>
    <row r="33" spans="1:15" ht="15" customHeight="1" thickBot="1">
      <c r="A33" s="915"/>
      <c r="B33" s="920" t="s">
        <v>55</v>
      </c>
      <c r="C33" s="917">
        <v>-0.10438266367659324</v>
      </c>
      <c r="D33" s="917">
        <v>-7.5803368612984923E-2</v>
      </c>
      <c r="E33" s="917"/>
      <c r="F33" s="917"/>
      <c r="G33" s="917"/>
      <c r="H33" s="917"/>
      <c r="I33" s="917"/>
      <c r="J33" s="917"/>
      <c r="K33" s="917"/>
      <c r="L33" s="917"/>
      <c r="M33" s="917"/>
      <c r="N33" s="918"/>
      <c r="O33" s="919">
        <v>-9.0698954320308153E-2</v>
      </c>
    </row>
    <row r="34" spans="1:15" ht="15" customHeight="1" thickBot="1">
      <c r="A34" s="921"/>
      <c r="B34" s="922" t="s">
        <v>56</v>
      </c>
      <c r="C34" s="923">
        <v>-6.5871442599593724E-2</v>
      </c>
      <c r="D34" s="923">
        <v>-3.7881855140912954E-2</v>
      </c>
      <c r="E34" s="923"/>
      <c r="F34" s="923"/>
      <c r="G34" s="923"/>
      <c r="H34" s="923"/>
      <c r="I34" s="923"/>
      <c r="J34" s="923"/>
      <c r="K34" s="923"/>
      <c r="L34" s="923"/>
      <c r="M34" s="923"/>
      <c r="N34" s="924"/>
      <c r="O34" s="925">
        <v>-5.3953349727997577E-2</v>
      </c>
    </row>
    <row r="35" spans="1:15" ht="15" customHeight="1" thickBot="1">
      <c r="A35" s="926" t="s">
        <v>82</v>
      </c>
      <c r="B35" s="920" t="s">
        <v>53</v>
      </c>
      <c r="C35" s="917">
        <v>2.4723322625453809E-2</v>
      </c>
      <c r="D35" s="917">
        <v>-2.7070918281683343E-3</v>
      </c>
      <c r="E35" s="917"/>
      <c r="F35" s="917"/>
      <c r="G35" s="917"/>
      <c r="H35" s="917"/>
      <c r="I35" s="917"/>
      <c r="J35" s="917"/>
      <c r="K35" s="917"/>
      <c r="L35" s="917"/>
      <c r="M35" s="917"/>
      <c r="N35" s="918"/>
      <c r="O35" s="919">
        <v>7.2273324572929981E-3</v>
      </c>
    </row>
    <row r="36" spans="1:15" ht="15" customHeight="1" thickBot="1">
      <c r="A36" s="915"/>
      <c r="B36" s="920" t="s">
        <v>54</v>
      </c>
      <c r="C36" s="917">
        <v>-3.3402176186588403E-2</v>
      </c>
      <c r="D36" s="917">
        <v>-9.2504438357593477E-2</v>
      </c>
      <c r="E36" s="917"/>
      <c r="F36" s="917"/>
      <c r="G36" s="917"/>
      <c r="H36" s="917"/>
      <c r="I36" s="917"/>
      <c r="J36" s="917"/>
      <c r="K36" s="917"/>
      <c r="L36" s="917"/>
      <c r="M36" s="917"/>
      <c r="N36" s="918"/>
      <c r="O36" s="919">
        <v>-6.2792125017704606E-2</v>
      </c>
    </row>
    <row r="37" spans="1:15" ht="15" customHeight="1" thickBot="1">
      <c r="A37" s="915"/>
      <c r="B37" s="920" t="s">
        <v>55</v>
      </c>
      <c r="C37" s="917">
        <v>-4.8469212246301907E-2</v>
      </c>
      <c r="D37" s="917">
        <v>-7.5480958584542637E-2</v>
      </c>
      <c r="E37" s="917"/>
      <c r="F37" s="917"/>
      <c r="G37" s="917"/>
      <c r="H37" s="917"/>
      <c r="I37" s="917"/>
      <c r="J37" s="917"/>
      <c r="K37" s="917"/>
      <c r="L37" s="917"/>
      <c r="M37" s="917"/>
      <c r="N37" s="918"/>
      <c r="O37" s="919">
        <v>-6.1627290402403702E-2</v>
      </c>
    </row>
    <row r="38" spans="1:15" ht="15" customHeight="1" thickBot="1">
      <c r="A38" s="921"/>
      <c r="B38" s="922" t="s">
        <v>56</v>
      </c>
      <c r="C38" s="923">
        <v>-5.428985722631942E-3</v>
      </c>
      <c r="D38" s="923">
        <v>-4.1442501790781246E-2</v>
      </c>
      <c r="E38" s="923"/>
      <c r="F38" s="923"/>
      <c r="G38" s="923"/>
      <c r="H38" s="923"/>
      <c r="I38" s="923"/>
      <c r="J38" s="923"/>
      <c r="K38" s="923"/>
      <c r="L38" s="923"/>
      <c r="M38" s="923"/>
      <c r="N38" s="924"/>
      <c r="O38" s="925">
        <v>-2.7816411682893019E-2</v>
      </c>
    </row>
    <row r="39" spans="1:15" ht="15" customHeight="1" thickBot="1">
      <c r="A39" s="841" t="s">
        <v>78</v>
      </c>
      <c r="B39" s="842"/>
      <c r="C39" s="927">
        <v>-3.1656396934674869E-2</v>
      </c>
      <c r="D39" s="927">
        <v>-4.2086502211876695E-2</v>
      </c>
      <c r="E39" s="927"/>
      <c r="F39" s="927"/>
      <c r="G39" s="927"/>
      <c r="H39" s="927"/>
      <c r="I39" s="927"/>
      <c r="J39" s="927"/>
      <c r="K39" s="927"/>
      <c r="L39" s="927"/>
      <c r="M39" s="927"/>
      <c r="N39" s="928"/>
      <c r="O39" s="929">
        <v>-4.015841033835893E-2</v>
      </c>
    </row>
    <row r="40" spans="1:15" ht="15" customHeight="1" thickBot="1"/>
    <row r="41" spans="1:15" ht="15.75" thickBot="1">
      <c r="A41" s="900" t="s">
        <v>63</v>
      </c>
      <c r="B41" s="848" t="s">
        <v>56</v>
      </c>
      <c r="C41" s="877">
        <v>8.7947286537933558E-2</v>
      </c>
      <c r="D41" s="877">
        <v>6.5644417718981732E-2</v>
      </c>
      <c r="E41" s="877"/>
      <c r="F41" s="877"/>
      <c r="G41" s="877"/>
      <c r="H41" s="877"/>
      <c r="I41" s="877"/>
      <c r="J41" s="877"/>
      <c r="K41" s="877"/>
      <c r="L41" s="877"/>
      <c r="M41" s="877"/>
      <c r="N41" s="877"/>
      <c r="O41" s="930">
        <v>6.9836410599827772E-2</v>
      </c>
    </row>
  </sheetData>
  <mergeCells count="12">
    <mergeCell ref="A21:A24"/>
    <mergeCell ref="A25:B25"/>
    <mergeCell ref="A29:O29"/>
    <mergeCell ref="A31:A34"/>
    <mergeCell ref="A35:A38"/>
    <mergeCell ref="A39:B39"/>
    <mergeCell ref="A1:O1"/>
    <mergeCell ref="A3:A6"/>
    <mergeCell ref="A7:A10"/>
    <mergeCell ref="A11:B11"/>
    <mergeCell ref="A15:O15"/>
    <mergeCell ref="A17:A20"/>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dimension ref="A1:P71"/>
  <sheetViews>
    <sheetView topLeftCell="A37" workbookViewId="0">
      <selection sqref="A1:O1"/>
    </sheetView>
  </sheetViews>
  <sheetFormatPr defaultColWidth="13" defaultRowHeight="12.75"/>
  <cols>
    <col min="1" max="1" width="21.140625" style="820" bestFit="1" customWidth="1"/>
    <col min="2" max="2" width="30.28515625" style="820" bestFit="1" customWidth="1"/>
    <col min="3" max="4" width="13" style="820" bestFit="1" customWidth="1"/>
    <col min="5" max="6" width="12.85546875" style="820" bestFit="1" customWidth="1"/>
    <col min="7" max="10" width="13" style="820" bestFit="1" customWidth="1"/>
    <col min="11" max="14" width="12.85546875" style="820" bestFit="1" customWidth="1"/>
    <col min="15" max="15" width="16.5703125" style="846" customWidth="1"/>
    <col min="16" max="256" width="13" style="820"/>
    <col min="257" max="257" width="21.140625" style="820" bestFit="1" customWidth="1"/>
    <col min="258" max="258" width="30.28515625" style="820" bestFit="1" customWidth="1"/>
    <col min="259" max="260" width="13" style="820" bestFit="1" customWidth="1"/>
    <col min="261" max="262" width="12.85546875" style="820" bestFit="1" customWidth="1"/>
    <col min="263" max="266" width="13" style="820" bestFit="1" customWidth="1"/>
    <col min="267" max="270" width="12.85546875" style="820" bestFit="1" customWidth="1"/>
    <col min="271" max="271" width="16.5703125" style="820" customWidth="1"/>
    <col min="272" max="512" width="13" style="820"/>
    <col min="513" max="513" width="21.140625" style="820" bestFit="1" customWidth="1"/>
    <col min="514" max="514" width="30.28515625" style="820" bestFit="1" customWidth="1"/>
    <col min="515" max="516" width="13" style="820" bestFit="1" customWidth="1"/>
    <col min="517" max="518" width="12.85546875" style="820" bestFit="1" customWidth="1"/>
    <col min="519" max="522" width="13" style="820" bestFit="1" customWidth="1"/>
    <col min="523" max="526" width="12.85546875" style="820" bestFit="1" customWidth="1"/>
    <col min="527" max="527" width="16.5703125" style="820" customWidth="1"/>
    <col min="528" max="768" width="13" style="820"/>
    <col min="769" max="769" width="21.140625" style="820" bestFit="1" customWidth="1"/>
    <col min="770" max="770" width="30.28515625" style="820" bestFit="1" customWidth="1"/>
    <col min="771" max="772" width="13" style="820" bestFit="1" customWidth="1"/>
    <col min="773" max="774" width="12.85546875" style="820" bestFit="1" customWidth="1"/>
    <col min="775" max="778" width="13" style="820" bestFit="1" customWidth="1"/>
    <col min="779" max="782" width="12.85546875" style="820" bestFit="1" customWidth="1"/>
    <col min="783" max="783" width="16.5703125" style="820" customWidth="1"/>
    <col min="784" max="1024" width="13" style="820"/>
    <col min="1025" max="1025" width="21.140625" style="820" bestFit="1" customWidth="1"/>
    <col min="1026" max="1026" width="30.28515625" style="820" bestFit="1" customWidth="1"/>
    <col min="1027" max="1028" width="13" style="820" bestFit="1" customWidth="1"/>
    <col min="1029" max="1030" width="12.85546875" style="820" bestFit="1" customWidth="1"/>
    <col min="1031" max="1034" width="13" style="820" bestFit="1" customWidth="1"/>
    <col min="1035" max="1038" width="12.85546875" style="820" bestFit="1" customWidth="1"/>
    <col min="1039" max="1039" width="16.5703125" style="820" customWidth="1"/>
    <col min="1040" max="1280" width="13" style="820"/>
    <col min="1281" max="1281" width="21.140625" style="820" bestFit="1" customWidth="1"/>
    <col min="1282" max="1282" width="30.28515625" style="820" bestFit="1" customWidth="1"/>
    <col min="1283" max="1284" width="13" style="820" bestFit="1" customWidth="1"/>
    <col min="1285" max="1286" width="12.85546875" style="820" bestFit="1" customWidth="1"/>
    <col min="1287" max="1290" width="13" style="820" bestFit="1" customWidth="1"/>
    <col min="1291" max="1294" width="12.85546875" style="820" bestFit="1" customWidth="1"/>
    <col min="1295" max="1295" width="16.5703125" style="820" customWidth="1"/>
    <col min="1296" max="1536" width="13" style="820"/>
    <col min="1537" max="1537" width="21.140625" style="820" bestFit="1" customWidth="1"/>
    <col min="1538" max="1538" width="30.28515625" style="820" bestFit="1" customWidth="1"/>
    <col min="1539" max="1540" width="13" style="820" bestFit="1" customWidth="1"/>
    <col min="1541" max="1542" width="12.85546875" style="820" bestFit="1" customWidth="1"/>
    <col min="1543" max="1546" width="13" style="820" bestFit="1" customWidth="1"/>
    <col min="1547" max="1550" width="12.85546875" style="820" bestFit="1" customWidth="1"/>
    <col min="1551" max="1551" width="16.5703125" style="820" customWidth="1"/>
    <col min="1552" max="1792" width="13" style="820"/>
    <col min="1793" max="1793" width="21.140625" style="820" bestFit="1" customWidth="1"/>
    <col min="1794" max="1794" width="30.28515625" style="820" bestFit="1" customWidth="1"/>
    <col min="1795" max="1796" width="13" style="820" bestFit="1" customWidth="1"/>
    <col min="1797" max="1798" width="12.85546875" style="820" bestFit="1" customWidth="1"/>
    <col min="1799" max="1802" width="13" style="820" bestFit="1" customWidth="1"/>
    <col min="1803" max="1806" width="12.85546875" style="820" bestFit="1" customWidth="1"/>
    <col min="1807" max="1807" width="16.5703125" style="820" customWidth="1"/>
    <col min="1808" max="2048" width="13" style="820"/>
    <col min="2049" max="2049" width="21.140625" style="820" bestFit="1" customWidth="1"/>
    <col min="2050" max="2050" width="30.28515625" style="820" bestFit="1" customWidth="1"/>
    <col min="2051" max="2052" width="13" style="820" bestFit="1" customWidth="1"/>
    <col min="2053" max="2054" width="12.85546875" style="820" bestFit="1" customWidth="1"/>
    <col min="2055" max="2058" width="13" style="820" bestFit="1" customWidth="1"/>
    <col min="2059" max="2062" width="12.85546875" style="820" bestFit="1" customWidth="1"/>
    <col min="2063" max="2063" width="16.5703125" style="820" customWidth="1"/>
    <col min="2064" max="2304" width="13" style="820"/>
    <col min="2305" max="2305" width="21.140625" style="820" bestFit="1" customWidth="1"/>
    <col min="2306" max="2306" width="30.28515625" style="820" bestFit="1" customWidth="1"/>
    <col min="2307" max="2308" width="13" style="820" bestFit="1" customWidth="1"/>
    <col min="2309" max="2310" width="12.85546875" style="820" bestFit="1" customWidth="1"/>
    <col min="2311" max="2314" width="13" style="820" bestFit="1" customWidth="1"/>
    <col min="2315" max="2318" width="12.85546875" style="820" bestFit="1" customWidth="1"/>
    <col min="2319" max="2319" width="16.5703125" style="820" customWidth="1"/>
    <col min="2320" max="2560" width="13" style="820"/>
    <col min="2561" max="2561" width="21.140625" style="820" bestFit="1" customWidth="1"/>
    <col min="2562" max="2562" width="30.28515625" style="820" bestFit="1" customWidth="1"/>
    <col min="2563" max="2564" width="13" style="820" bestFit="1" customWidth="1"/>
    <col min="2565" max="2566" width="12.85546875" style="820" bestFit="1" customWidth="1"/>
    <col min="2567" max="2570" width="13" style="820" bestFit="1" customWidth="1"/>
    <col min="2571" max="2574" width="12.85546875" style="820" bestFit="1" customWidth="1"/>
    <col min="2575" max="2575" width="16.5703125" style="820" customWidth="1"/>
    <col min="2576" max="2816" width="13" style="820"/>
    <col min="2817" max="2817" width="21.140625" style="820" bestFit="1" customWidth="1"/>
    <col min="2818" max="2818" width="30.28515625" style="820" bestFit="1" customWidth="1"/>
    <col min="2819" max="2820" width="13" style="820" bestFit="1" customWidth="1"/>
    <col min="2821" max="2822" width="12.85546875" style="820" bestFit="1" customWidth="1"/>
    <col min="2823" max="2826" width="13" style="820" bestFit="1" customWidth="1"/>
    <col min="2827" max="2830" width="12.85546875" style="820" bestFit="1" customWidth="1"/>
    <col min="2831" max="2831" width="16.5703125" style="820" customWidth="1"/>
    <col min="2832" max="3072" width="13" style="820"/>
    <col min="3073" max="3073" width="21.140625" style="820" bestFit="1" customWidth="1"/>
    <col min="3074" max="3074" width="30.28515625" style="820" bestFit="1" customWidth="1"/>
    <col min="3075" max="3076" width="13" style="820" bestFit="1" customWidth="1"/>
    <col min="3077" max="3078" width="12.85546875" style="820" bestFit="1" customWidth="1"/>
    <col min="3079" max="3082" width="13" style="820" bestFit="1" customWidth="1"/>
    <col min="3083" max="3086" width="12.85546875" style="820" bestFit="1" customWidth="1"/>
    <col min="3087" max="3087" width="16.5703125" style="820" customWidth="1"/>
    <col min="3088" max="3328" width="13" style="820"/>
    <col min="3329" max="3329" width="21.140625" style="820" bestFit="1" customWidth="1"/>
    <col min="3330" max="3330" width="30.28515625" style="820" bestFit="1" customWidth="1"/>
    <col min="3331" max="3332" width="13" style="820" bestFit="1" customWidth="1"/>
    <col min="3333" max="3334" width="12.85546875" style="820" bestFit="1" customWidth="1"/>
    <col min="3335" max="3338" width="13" style="820" bestFit="1" customWidth="1"/>
    <col min="3339" max="3342" width="12.85546875" style="820" bestFit="1" customWidth="1"/>
    <col min="3343" max="3343" width="16.5703125" style="820" customWidth="1"/>
    <col min="3344" max="3584" width="13" style="820"/>
    <col min="3585" max="3585" width="21.140625" style="820" bestFit="1" customWidth="1"/>
    <col min="3586" max="3586" width="30.28515625" style="820" bestFit="1" customWidth="1"/>
    <col min="3587" max="3588" width="13" style="820" bestFit="1" customWidth="1"/>
    <col min="3589" max="3590" width="12.85546875" style="820" bestFit="1" customWidth="1"/>
    <col min="3591" max="3594" width="13" style="820" bestFit="1" customWidth="1"/>
    <col min="3595" max="3598" width="12.85546875" style="820" bestFit="1" customWidth="1"/>
    <col min="3599" max="3599" width="16.5703125" style="820" customWidth="1"/>
    <col min="3600" max="3840" width="13" style="820"/>
    <col min="3841" max="3841" width="21.140625" style="820" bestFit="1" customWidth="1"/>
    <col min="3842" max="3842" width="30.28515625" style="820" bestFit="1" customWidth="1"/>
    <col min="3843" max="3844" width="13" style="820" bestFit="1" customWidth="1"/>
    <col min="3845" max="3846" width="12.85546875" style="820" bestFit="1" customWidth="1"/>
    <col min="3847" max="3850" width="13" style="820" bestFit="1" customWidth="1"/>
    <col min="3851" max="3854" width="12.85546875" style="820" bestFit="1" customWidth="1"/>
    <col min="3855" max="3855" width="16.5703125" style="820" customWidth="1"/>
    <col min="3856" max="4096" width="13" style="820"/>
    <col min="4097" max="4097" width="21.140625" style="820" bestFit="1" customWidth="1"/>
    <col min="4098" max="4098" width="30.28515625" style="820" bestFit="1" customWidth="1"/>
    <col min="4099" max="4100" width="13" style="820" bestFit="1" customWidth="1"/>
    <col min="4101" max="4102" width="12.85546875" style="820" bestFit="1" customWidth="1"/>
    <col min="4103" max="4106" width="13" style="820" bestFit="1" customWidth="1"/>
    <col min="4107" max="4110" width="12.85546875" style="820" bestFit="1" customWidth="1"/>
    <col min="4111" max="4111" width="16.5703125" style="820" customWidth="1"/>
    <col min="4112" max="4352" width="13" style="820"/>
    <col min="4353" max="4353" width="21.140625" style="820" bestFit="1" customWidth="1"/>
    <col min="4354" max="4354" width="30.28515625" style="820" bestFit="1" customWidth="1"/>
    <col min="4355" max="4356" width="13" style="820" bestFit="1" customWidth="1"/>
    <col min="4357" max="4358" width="12.85546875" style="820" bestFit="1" customWidth="1"/>
    <col min="4359" max="4362" width="13" style="820" bestFit="1" customWidth="1"/>
    <col min="4363" max="4366" width="12.85546875" style="820" bestFit="1" customWidth="1"/>
    <col min="4367" max="4367" width="16.5703125" style="820" customWidth="1"/>
    <col min="4368" max="4608" width="13" style="820"/>
    <col min="4609" max="4609" width="21.140625" style="820" bestFit="1" customWidth="1"/>
    <col min="4610" max="4610" width="30.28515625" style="820" bestFit="1" customWidth="1"/>
    <col min="4611" max="4612" width="13" style="820" bestFit="1" customWidth="1"/>
    <col min="4613" max="4614" width="12.85546875" style="820" bestFit="1" customWidth="1"/>
    <col min="4615" max="4618" width="13" style="820" bestFit="1" customWidth="1"/>
    <col min="4619" max="4622" width="12.85546875" style="820" bestFit="1" customWidth="1"/>
    <col min="4623" max="4623" width="16.5703125" style="820" customWidth="1"/>
    <col min="4624" max="4864" width="13" style="820"/>
    <col min="4865" max="4865" width="21.140625" style="820" bestFit="1" customWidth="1"/>
    <col min="4866" max="4866" width="30.28515625" style="820" bestFit="1" customWidth="1"/>
    <col min="4867" max="4868" width="13" style="820" bestFit="1" customWidth="1"/>
    <col min="4869" max="4870" width="12.85546875" style="820" bestFit="1" customWidth="1"/>
    <col min="4871" max="4874" width="13" style="820" bestFit="1" customWidth="1"/>
    <col min="4875" max="4878" width="12.85546875" style="820" bestFit="1" customWidth="1"/>
    <col min="4879" max="4879" width="16.5703125" style="820" customWidth="1"/>
    <col min="4880" max="5120" width="13" style="820"/>
    <col min="5121" max="5121" width="21.140625" style="820" bestFit="1" customWidth="1"/>
    <col min="5122" max="5122" width="30.28515625" style="820" bestFit="1" customWidth="1"/>
    <col min="5123" max="5124" width="13" style="820" bestFit="1" customWidth="1"/>
    <col min="5125" max="5126" width="12.85546875" style="820" bestFit="1" customWidth="1"/>
    <col min="5127" max="5130" width="13" style="820" bestFit="1" customWidth="1"/>
    <col min="5131" max="5134" width="12.85546875" style="820" bestFit="1" customWidth="1"/>
    <col min="5135" max="5135" width="16.5703125" style="820" customWidth="1"/>
    <col min="5136" max="5376" width="13" style="820"/>
    <col min="5377" max="5377" width="21.140625" style="820" bestFit="1" customWidth="1"/>
    <col min="5378" max="5378" width="30.28515625" style="820" bestFit="1" customWidth="1"/>
    <col min="5379" max="5380" width="13" style="820" bestFit="1" customWidth="1"/>
    <col min="5381" max="5382" width="12.85546875" style="820" bestFit="1" customWidth="1"/>
    <col min="5383" max="5386" width="13" style="820" bestFit="1" customWidth="1"/>
    <col min="5387" max="5390" width="12.85546875" style="820" bestFit="1" customWidth="1"/>
    <col min="5391" max="5391" width="16.5703125" style="820" customWidth="1"/>
    <col min="5392" max="5632" width="13" style="820"/>
    <col min="5633" max="5633" width="21.140625" style="820" bestFit="1" customWidth="1"/>
    <col min="5634" max="5634" width="30.28515625" style="820" bestFit="1" customWidth="1"/>
    <col min="5635" max="5636" width="13" style="820" bestFit="1" customWidth="1"/>
    <col min="5637" max="5638" width="12.85546875" style="820" bestFit="1" customWidth="1"/>
    <col min="5639" max="5642" width="13" style="820" bestFit="1" customWidth="1"/>
    <col min="5643" max="5646" width="12.85546875" style="820" bestFit="1" customWidth="1"/>
    <col min="5647" max="5647" width="16.5703125" style="820" customWidth="1"/>
    <col min="5648" max="5888" width="13" style="820"/>
    <col min="5889" max="5889" width="21.140625" style="820" bestFit="1" customWidth="1"/>
    <col min="5890" max="5890" width="30.28515625" style="820" bestFit="1" customWidth="1"/>
    <col min="5891" max="5892" width="13" style="820" bestFit="1" customWidth="1"/>
    <col min="5893" max="5894" width="12.85546875" style="820" bestFit="1" customWidth="1"/>
    <col min="5895" max="5898" width="13" style="820" bestFit="1" customWidth="1"/>
    <col min="5899" max="5902" width="12.85546875" style="820" bestFit="1" customWidth="1"/>
    <col min="5903" max="5903" width="16.5703125" style="820" customWidth="1"/>
    <col min="5904" max="6144" width="13" style="820"/>
    <col min="6145" max="6145" width="21.140625" style="820" bestFit="1" customWidth="1"/>
    <col min="6146" max="6146" width="30.28515625" style="820" bestFit="1" customWidth="1"/>
    <col min="6147" max="6148" width="13" style="820" bestFit="1" customWidth="1"/>
    <col min="6149" max="6150" width="12.85546875" style="820" bestFit="1" customWidth="1"/>
    <col min="6151" max="6154" width="13" style="820" bestFit="1" customWidth="1"/>
    <col min="6155" max="6158" width="12.85546875" style="820" bestFit="1" customWidth="1"/>
    <col min="6159" max="6159" width="16.5703125" style="820" customWidth="1"/>
    <col min="6160" max="6400" width="13" style="820"/>
    <col min="6401" max="6401" width="21.140625" style="820" bestFit="1" customWidth="1"/>
    <col min="6402" max="6402" width="30.28515625" style="820" bestFit="1" customWidth="1"/>
    <col min="6403" max="6404" width="13" style="820" bestFit="1" customWidth="1"/>
    <col min="6405" max="6406" width="12.85546875" style="820" bestFit="1" customWidth="1"/>
    <col min="6407" max="6410" width="13" style="820" bestFit="1" customWidth="1"/>
    <col min="6411" max="6414" width="12.85546875" style="820" bestFit="1" customWidth="1"/>
    <col min="6415" max="6415" width="16.5703125" style="820" customWidth="1"/>
    <col min="6416" max="6656" width="13" style="820"/>
    <col min="6657" max="6657" width="21.140625" style="820" bestFit="1" customWidth="1"/>
    <col min="6658" max="6658" width="30.28515625" style="820" bestFit="1" customWidth="1"/>
    <col min="6659" max="6660" width="13" style="820" bestFit="1" customWidth="1"/>
    <col min="6661" max="6662" width="12.85546875" style="820" bestFit="1" customWidth="1"/>
    <col min="6663" max="6666" width="13" style="820" bestFit="1" customWidth="1"/>
    <col min="6667" max="6670" width="12.85546875" style="820" bestFit="1" customWidth="1"/>
    <col min="6671" max="6671" width="16.5703125" style="820" customWidth="1"/>
    <col min="6672" max="6912" width="13" style="820"/>
    <col min="6913" max="6913" width="21.140625" style="820" bestFit="1" customWidth="1"/>
    <col min="6914" max="6914" width="30.28515625" style="820" bestFit="1" customWidth="1"/>
    <col min="6915" max="6916" width="13" style="820" bestFit="1" customWidth="1"/>
    <col min="6917" max="6918" width="12.85546875" style="820" bestFit="1" customWidth="1"/>
    <col min="6919" max="6922" width="13" style="820" bestFit="1" customWidth="1"/>
    <col min="6923" max="6926" width="12.85546875" style="820" bestFit="1" customWidth="1"/>
    <col min="6927" max="6927" width="16.5703125" style="820" customWidth="1"/>
    <col min="6928" max="7168" width="13" style="820"/>
    <col min="7169" max="7169" width="21.140625" style="820" bestFit="1" customWidth="1"/>
    <col min="7170" max="7170" width="30.28515625" style="820" bestFit="1" customWidth="1"/>
    <col min="7171" max="7172" width="13" style="820" bestFit="1" customWidth="1"/>
    <col min="7173" max="7174" width="12.85546875" style="820" bestFit="1" customWidth="1"/>
    <col min="7175" max="7178" width="13" style="820" bestFit="1" customWidth="1"/>
    <col min="7179" max="7182" width="12.85546875" style="820" bestFit="1" customWidth="1"/>
    <col min="7183" max="7183" width="16.5703125" style="820" customWidth="1"/>
    <col min="7184" max="7424" width="13" style="820"/>
    <col min="7425" max="7425" width="21.140625" style="820" bestFit="1" customWidth="1"/>
    <col min="7426" max="7426" width="30.28515625" style="820" bestFit="1" customWidth="1"/>
    <col min="7427" max="7428" width="13" style="820" bestFit="1" customWidth="1"/>
    <col min="7429" max="7430" width="12.85546875" style="820" bestFit="1" customWidth="1"/>
    <col min="7431" max="7434" width="13" style="820" bestFit="1" customWidth="1"/>
    <col min="7435" max="7438" width="12.85546875" style="820" bestFit="1" customWidth="1"/>
    <col min="7439" max="7439" width="16.5703125" style="820" customWidth="1"/>
    <col min="7440" max="7680" width="13" style="820"/>
    <col min="7681" max="7681" width="21.140625" style="820" bestFit="1" customWidth="1"/>
    <col min="7682" max="7682" width="30.28515625" style="820" bestFit="1" customWidth="1"/>
    <col min="7683" max="7684" width="13" style="820" bestFit="1" customWidth="1"/>
    <col min="7685" max="7686" width="12.85546875" style="820" bestFit="1" customWidth="1"/>
    <col min="7687" max="7690" width="13" style="820" bestFit="1" customWidth="1"/>
    <col min="7691" max="7694" width="12.85546875" style="820" bestFit="1" customWidth="1"/>
    <col min="7695" max="7695" width="16.5703125" style="820" customWidth="1"/>
    <col min="7696" max="7936" width="13" style="820"/>
    <col min="7937" max="7937" width="21.140625" style="820" bestFit="1" customWidth="1"/>
    <col min="7938" max="7938" width="30.28515625" style="820" bestFit="1" customWidth="1"/>
    <col min="7939" max="7940" width="13" style="820" bestFit="1" customWidth="1"/>
    <col min="7941" max="7942" width="12.85546875" style="820" bestFit="1" customWidth="1"/>
    <col min="7943" max="7946" width="13" style="820" bestFit="1" customWidth="1"/>
    <col min="7947" max="7950" width="12.85546875" style="820" bestFit="1" customWidth="1"/>
    <col min="7951" max="7951" width="16.5703125" style="820" customWidth="1"/>
    <col min="7952" max="8192" width="13" style="820"/>
    <col min="8193" max="8193" width="21.140625" style="820" bestFit="1" customWidth="1"/>
    <col min="8194" max="8194" width="30.28515625" style="820" bestFit="1" customWidth="1"/>
    <col min="8195" max="8196" width="13" style="820" bestFit="1" customWidth="1"/>
    <col min="8197" max="8198" width="12.85546875" style="820" bestFit="1" customWidth="1"/>
    <col min="8199" max="8202" width="13" style="820" bestFit="1" customWidth="1"/>
    <col min="8203" max="8206" width="12.85546875" style="820" bestFit="1" customWidth="1"/>
    <col min="8207" max="8207" width="16.5703125" style="820" customWidth="1"/>
    <col min="8208" max="8448" width="13" style="820"/>
    <col min="8449" max="8449" width="21.140625" style="820" bestFit="1" customWidth="1"/>
    <col min="8450" max="8450" width="30.28515625" style="820" bestFit="1" customWidth="1"/>
    <col min="8451" max="8452" width="13" style="820" bestFit="1" customWidth="1"/>
    <col min="8453" max="8454" width="12.85546875" style="820" bestFit="1" customWidth="1"/>
    <col min="8455" max="8458" width="13" style="820" bestFit="1" customWidth="1"/>
    <col min="8459" max="8462" width="12.85546875" style="820" bestFit="1" customWidth="1"/>
    <col min="8463" max="8463" width="16.5703125" style="820" customWidth="1"/>
    <col min="8464" max="8704" width="13" style="820"/>
    <col min="8705" max="8705" width="21.140625" style="820" bestFit="1" customWidth="1"/>
    <col min="8706" max="8706" width="30.28515625" style="820" bestFit="1" customWidth="1"/>
    <col min="8707" max="8708" width="13" style="820" bestFit="1" customWidth="1"/>
    <col min="8709" max="8710" width="12.85546875" style="820" bestFit="1" customWidth="1"/>
    <col min="8711" max="8714" width="13" style="820" bestFit="1" customWidth="1"/>
    <col min="8715" max="8718" width="12.85546875" style="820" bestFit="1" customWidth="1"/>
    <col min="8719" max="8719" width="16.5703125" style="820" customWidth="1"/>
    <col min="8720" max="8960" width="13" style="820"/>
    <col min="8961" max="8961" width="21.140625" style="820" bestFit="1" customWidth="1"/>
    <col min="8962" max="8962" width="30.28515625" style="820" bestFit="1" customWidth="1"/>
    <col min="8963" max="8964" width="13" style="820" bestFit="1" customWidth="1"/>
    <col min="8965" max="8966" width="12.85546875" style="820" bestFit="1" customWidth="1"/>
    <col min="8967" max="8970" width="13" style="820" bestFit="1" customWidth="1"/>
    <col min="8971" max="8974" width="12.85546875" style="820" bestFit="1" customWidth="1"/>
    <col min="8975" max="8975" width="16.5703125" style="820" customWidth="1"/>
    <col min="8976" max="9216" width="13" style="820"/>
    <col min="9217" max="9217" width="21.140625" style="820" bestFit="1" customWidth="1"/>
    <col min="9218" max="9218" width="30.28515625" style="820" bestFit="1" customWidth="1"/>
    <col min="9219" max="9220" width="13" style="820" bestFit="1" customWidth="1"/>
    <col min="9221" max="9222" width="12.85546875" style="820" bestFit="1" customWidth="1"/>
    <col min="9223" max="9226" width="13" style="820" bestFit="1" customWidth="1"/>
    <col min="9227" max="9230" width="12.85546875" style="820" bestFit="1" customWidth="1"/>
    <col min="9231" max="9231" width="16.5703125" style="820" customWidth="1"/>
    <col min="9232" max="9472" width="13" style="820"/>
    <col min="9473" max="9473" width="21.140625" style="820" bestFit="1" customWidth="1"/>
    <col min="9474" max="9474" width="30.28515625" style="820" bestFit="1" customWidth="1"/>
    <col min="9475" max="9476" width="13" style="820" bestFit="1" customWidth="1"/>
    <col min="9477" max="9478" width="12.85546875" style="820" bestFit="1" customWidth="1"/>
    <col min="9479" max="9482" width="13" style="820" bestFit="1" customWidth="1"/>
    <col min="9483" max="9486" width="12.85546875" style="820" bestFit="1" customWidth="1"/>
    <col min="9487" max="9487" width="16.5703125" style="820" customWidth="1"/>
    <col min="9488" max="9728" width="13" style="820"/>
    <col min="9729" max="9729" width="21.140625" style="820" bestFit="1" customWidth="1"/>
    <col min="9730" max="9730" width="30.28515625" style="820" bestFit="1" customWidth="1"/>
    <col min="9731" max="9732" width="13" style="820" bestFit="1" customWidth="1"/>
    <col min="9733" max="9734" width="12.85546875" style="820" bestFit="1" customWidth="1"/>
    <col min="9735" max="9738" width="13" style="820" bestFit="1" customWidth="1"/>
    <col min="9739" max="9742" width="12.85546875" style="820" bestFit="1" customWidth="1"/>
    <col min="9743" max="9743" width="16.5703125" style="820" customWidth="1"/>
    <col min="9744" max="9984" width="13" style="820"/>
    <col min="9985" max="9985" width="21.140625" style="820" bestFit="1" customWidth="1"/>
    <col min="9986" max="9986" width="30.28515625" style="820" bestFit="1" customWidth="1"/>
    <col min="9987" max="9988" width="13" style="820" bestFit="1" customWidth="1"/>
    <col min="9989" max="9990" width="12.85546875" style="820" bestFit="1" customWidth="1"/>
    <col min="9991" max="9994" width="13" style="820" bestFit="1" customWidth="1"/>
    <col min="9995" max="9998" width="12.85546875" style="820" bestFit="1" customWidth="1"/>
    <col min="9999" max="9999" width="16.5703125" style="820" customWidth="1"/>
    <col min="10000" max="10240" width="13" style="820"/>
    <col min="10241" max="10241" width="21.140625" style="820" bestFit="1" customWidth="1"/>
    <col min="10242" max="10242" width="30.28515625" style="820" bestFit="1" customWidth="1"/>
    <col min="10243" max="10244" width="13" style="820" bestFit="1" customWidth="1"/>
    <col min="10245" max="10246" width="12.85546875" style="820" bestFit="1" customWidth="1"/>
    <col min="10247" max="10250" width="13" style="820" bestFit="1" customWidth="1"/>
    <col min="10251" max="10254" width="12.85546875" style="820" bestFit="1" customWidth="1"/>
    <col min="10255" max="10255" width="16.5703125" style="820" customWidth="1"/>
    <col min="10256" max="10496" width="13" style="820"/>
    <col min="10497" max="10497" width="21.140625" style="820" bestFit="1" customWidth="1"/>
    <col min="10498" max="10498" width="30.28515625" style="820" bestFit="1" customWidth="1"/>
    <col min="10499" max="10500" width="13" style="820" bestFit="1" customWidth="1"/>
    <col min="10501" max="10502" width="12.85546875" style="820" bestFit="1" customWidth="1"/>
    <col min="10503" max="10506" width="13" style="820" bestFit="1" customWidth="1"/>
    <col min="10507" max="10510" width="12.85546875" style="820" bestFit="1" customWidth="1"/>
    <col min="10511" max="10511" width="16.5703125" style="820" customWidth="1"/>
    <col min="10512" max="10752" width="13" style="820"/>
    <col min="10753" max="10753" width="21.140625" style="820" bestFit="1" customWidth="1"/>
    <col min="10754" max="10754" width="30.28515625" style="820" bestFit="1" customWidth="1"/>
    <col min="10755" max="10756" width="13" style="820" bestFit="1" customWidth="1"/>
    <col min="10757" max="10758" width="12.85546875" style="820" bestFit="1" customWidth="1"/>
    <col min="10759" max="10762" width="13" style="820" bestFit="1" customWidth="1"/>
    <col min="10763" max="10766" width="12.85546875" style="820" bestFit="1" customWidth="1"/>
    <col min="10767" max="10767" width="16.5703125" style="820" customWidth="1"/>
    <col min="10768" max="11008" width="13" style="820"/>
    <col min="11009" max="11009" width="21.140625" style="820" bestFit="1" customWidth="1"/>
    <col min="11010" max="11010" width="30.28515625" style="820" bestFit="1" customWidth="1"/>
    <col min="11011" max="11012" width="13" style="820" bestFit="1" customWidth="1"/>
    <col min="11013" max="11014" width="12.85546875" style="820" bestFit="1" customWidth="1"/>
    <col min="11015" max="11018" width="13" style="820" bestFit="1" customWidth="1"/>
    <col min="11019" max="11022" width="12.85546875" style="820" bestFit="1" customWidth="1"/>
    <col min="11023" max="11023" width="16.5703125" style="820" customWidth="1"/>
    <col min="11024" max="11264" width="13" style="820"/>
    <col min="11265" max="11265" width="21.140625" style="820" bestFit="1" customWidth="1"/>
    <col min="11266" max="11266" width="30.28515625" style="820" bestFit="1" customWidth="1"/>
    <col min="11267" max="11268" width="13" style="820" bestFit="1" customWidth="1"/>
    <col min="11269" max="11270" width="12.85546875" style="820" bestFit="1" customWidth="1"/>
    <col min="11271" max="11274" width="13" style="820" bestFit="1" customWidth="1"/>
    <col min="11275" max="11278" width="12.85546875" style="820" bestFit="1" customWidth="1"/>
    <col min="11279" max="11279" width="16.5703125" style="820" customWidth="1"/>
    <col min="11280" max="11520" width="13" style="820"/>
    <col min="11521" max="11521" width="21.140625" style="820" bestFit="1" customWidth="1"/>
    <col min="11522" max="11522" width="30.28515625" style="820" bestFit="1" customWidth="1"/>
    <col min="11523" max="11524" width="13" style="820" bestFit="1" customWidth="1"/>
    <col min="11525" max="11526" width="12.85546875" style="820" bestFit="1" customWidth="1"/>
    <col min="11527" max="11530" width="13" style="820" bestFit="1" customWidth="1"/>
    <col min="11531" max="11534" width="12.85546875" style="820" bestFit="1" customWidth="1"/>
    <col min="11535" max="11535" width="16.5703125" style="820" customWidth="1"/>
    <col min="11536" max="11776" width="13" style="820"/>
    <col min="11777" max="11777" width="21.140625" style="820" bestFit="1" customWidth="1"/>
    <col min="11778" max="11778" width="30.28515625" style="820" bestFit="1" customWidth="1"/>
    <col min="11779" max="11780" width="13" style="820" bestFit="1" customWidth="1"/>
    <col min="11781" max="11782" width="12.85546875" style="820" bestFit="1" customWidth="1"/>
    <col min="11783" max="11786" width="13" style="820" bestFit="1" customWidth="1"/>
    <col min="11787" max="11790" width="12.85546875" style="820" bestFit="1" customWidth="1"/>
    <col min="11791" max="11791" width="16.5703125" style="820" customWidth="1"/>
    <col min="11792" max="12032" width="13" style="820"/>
    <col min="12033" max="12033" width="21.140625" style="820" bestFit="1" customWidth="1"/>
    <col min="12034" max="12034" width="30.28515625" style="820" bestFit="1" customWidth="1"/>
    <col min="12035" max="12036" width="13" style="820" bestFit="1" customWidth="1"/>
    <col min="12037" max="12038" width="12.85546875" style="820" bestFit="1" customWidth="1"/>
    <col min="12039" max="12042" width="13" style="820" bestFit="1" customWidth="1"/>
    <col min="12043" max="12046" width="12.85546875" style="820" bestFit="1" customWidth="1"/>
    <col min="12047" max="12047" width="16.5703125" style="820" customWidth="1"/>
    <col min="12048" max="12288" width="13" style="820"/>
    <col min="12289" max="12289" width="21.140625" style="820" bestFit="1" customWidth="1"/>
    <col min="12290" max="12290" width="30.28515625" style="820" bestFit="1" customWidth="1"/>
    <col min="12291" max="12292" width="13" style="820" bestFit="1" customWidth="1"/>
    <col min="12293" max="12294" width="12.85546875" style="820" bestFit="1" customWidth="1"/>
    <col min="12295" max="12298" width="13" style="820" bestFit="1" customWidth="1"/>
    <col min="12299" max="12302" width="12.85546875" style="820" bestFit="1" customWidth="1"/>
    <col min="12303" max="12303" width="16.5703125" style="820" customWidth="1"/>
    <col min="12304" max="12544" width="13" style="820"/>
    <col min="12545" max="12545" width="21.140625" style="820" bestFit="1" customWidth="1"/>
    <col min="12546" max="12546" width="30.28515625" style="820" bestFit="1" customWidth="1"/>
    <col min="12547" max="12548" width="13" style="820" bestFit="1" customWidth="1"/>
    <col min="12549" max="12550" width="12.85546875" style="820" bestFit="1" customWidth="1"/>
    <col min="12551" max="12554" width="13" style="820" bestFit="1" customWidth="1"/>
    <col min="12555" max="12558" width="12.85546875" style="820" bestFit="1" customWidth="1"/>
    <col min="12559" max="12559" width="16.5703125" style="820" customWidth="1"/>
    <col min="12560" max="12800" width="13" style="820"/>
    <col min="12801" max="12801" width="21.140625" style="820" bestFit="1" customWidth="1"/>
    <col min="12802" max="12802" width="30.28515625" style="820" bestFit="1" customWidth="1"/>
    <col min="12803" max="12804" width="13" style="820" bestFit="1" customWidth="1"/>
    <col min="12805" max="12806" width="12.85546875" style="820" bestFit="1" customWidth="1"/>
    <col min="12807" max="12810" width="13" style="820" bestFit="1" customWidth="1"/>
    <col min="12811" max="12814" width="12.85546875" style="820" bestFit="1" customWidth="1"/>
    <col min="12815" max="12815" width="16.5703125" style="820" customWidth="1"/>
    <col min="12816" max="13056" width="13" style="820"/>
    <col min="13057" max="13057" width="21.140625" style="820" bestFit="1" customWidth="1"/>
    <col min="13058" max="13058" width="30.28515625" style="820" bestFit="1" customWidth="1"/>
    <col min="13059" max="13060" width="13" style="820" bestFit="1" customWidth="1"/>
    <col min="13061" max="13062" width="12.85546875" style="820" bestFit="1" customWidth="1"/>
    <col min="13063" max="13066" width="13" style="820" bestFit="1" customWidth="1"/>
    <col min="13067" max="13070" width="12.85546875" style="820" bestFit="1" customWidth="1"/>
    <col min="13071" max="13071" width="16.5703125" style="820" customWidth="1"/>
    <col min="13072" max="13312" width="13" style="820"/>
    <col min="13313" max="13313" width="21.140625" style="820" bestFit="1" customWidth="1"/>
    <col min="13314" max="13314" width="30.28515625" style="820" bestFit="1" customWidth="1"/>
    <col min="13315" max="13316" width="13" style="820" bestFit="1" customWidth="1"/>
    <col min="13317" max="13318" width="12.85546875" style="820" bestFit="1" customWidth="1"/>
    <col min="13319" max="13322" width="13" style="820" bestFit="1" customWidth="1"/>
    <col min="13323" max="13326" width="12.85546875" style="820" bestFit="1" customWidth="1"/>
    <col min="13327" max="13327" width="16.5703125" style="820" customWidth="1"/>
    <col min="13328" max="13568" width="13" style="820"/>
    <col min="13569" max="13569" width="21.140625" style="820" bestFit="1" customWidth="1"/>
    <col min="13570" max="13570" width="30.28515625" style="820" bestFit="1" customWidth="1"/>
    <col min="13571" max="13572" width="13" style="820" bestFit="1" customWidth="1"/>
    <col min="13573" max="13574" width="12.85546875" style="820" bestFit="1" customWidth="1"/>
    <col min="13575" max="13578" width="13" style="820" bestFit="1" customWidth="1"/>
    <col min="13579" max="13582" width="12.85546875" style="820" bestFit="1" customWidth="1"/>
    <col min="13583" max="13583" width="16.5703125" style="820" customWidth="1"/>
    <col min="13584" max="13824" width="13" style="820"/>
    <col min="13825" max="13825" width="21.140625" style="820" bestFit="1" customWidth="1"/>
    <col min="13826" max="13826" width="30.28515625" style="820" bestFit="1" customWidth="1"/>
    <col min="13827" max="13828" width="13" style="820" bestFit="1" customWidth="1"/>
    <col min="13829" max="13830" width="12.85546875" style="820" bestFit="1" customWidth="1"/>
    <col min="13831" max="13834" width="13" style="820" bestFit="1" customWidth="1"/>
    <col min="13835" max="13838" width="12.85546875" style="820" bestFit="1" customWidth="1"/>
    <col min="13839" max="13839" width="16.5703125" style="820" customWidth="1"/>
    <col min="13840" max="14080" width="13" style="820"/>
    <col min="14081" max="14081" width="21.140625" style="820" bestFit="1" customWidth="1"/>
    <col min="14082" max="14082" width="30.28515625" style="820" bestFit="1" customWidth="1"/>
    <col min="14083" max="14084" width="13" style="820" bestFit="1" customWidth="1"/>
    <col min="14085" max="14086" width="12.85546875" style="820" bestFit="1" customWidth="1"/>
    <col min="14087" max="14090" width="13" style="820" bestFit="1" customWidth="1"/>
    <col min="14091" max="14094" width="12.85546875" style="820" bestFit="1" customWidth="1"/>
    <col min="14095" max="14095" width="16.5703125" style="820" customWidth="1"/>
    <col min="14096" max="14336" width="13" style="820"/>
    <col min="14337" max="14337" width="21.140625" style="820" bestFit="1" customWidth="1"/>
    <col min="14338" max="14338" width="30.28515625" style="820" bestFit="1" customWidth="1"/>
    <col min="14339" max="14340" width="13" style="820" bestFit="1" customWidth="1"/>
    <col min="14341" max="14342" width="12.85546875" style="820" bestFit="1" customWidth="1"/>
    <col min="14343" max="14346" width="13" style="820" bestFit="1" customWidth="1"/>
    <col min="14347" max="14350" width="12.85546875" style="820" bestFit="1" customWidth="1"/>
    <col min="14351" max="14351" width="16.5703125" style="820" customWidth="1"/>
    <col min="14352" max="14592" width="13" style="820"/>
    <col min="14593" max="14593" width="21.140625" style="820" bestFit="1" customWidth="1"/>
    <col min="14594" max="14594" width="30.28515625" style="820" bestFit="1" customWidth="1"/>
    <col min="14595" max="14596" width="13" style="820" bestFit="1" customWidth="1"/>
    <col min="14597" max="14598" width="12.85546875" style="820" bestFit="1" customWidth="1"/>
    <col min="14599" max="14602" width="13" style="820" bestFit="1" customWidth="1"/>
    <col min="14603" max="14606" width="12.85546875" style="820" bestFit="1" customWidth="1"/>
    <col min="14607" max="14607" width="16.5703125" style="820" customWidth="1"/>
    <col min="14608" max="14848" width="13" style="820"/>
    <col min="14849" max="14849" width="21.140625" style="820" bestFit="1" customWidth="1"/>
    <col min="14850" max="14850" width="30.28515625" style="820" bestFit="1" customWidth="1"/>
    <col min="14851" max="14852" width="13" style="820" bestFit="1" customWidth="1"/>
    <col min="14853" max="14854" width="12.85546875" style="820" bestFit="1" customWidth="1"/>
    <col min="14855" max="14858" width="13" style="820" bestFit="1" customWidth="1"/>
    <col min="14859" max="14862" width="12.85546875" style="820" bestFit="1" customWidth="1"/>
    <col min="14863" max="14863" width="16.5703125" style="820" customWidth="1"/>
    <col min="14864" max="15104" width="13" style="820"/>
    <col min="15105" max="15105" width="21.140625" style="820" bestFit="1" customWidth="1"/>
    <col min="15106" max="15106" width="30.28515625" style="820" bestFit="1" customWidth="1"/>
    <col min="15107" max="15108" width="13" style="820" bestFit="1" customWidth="1"/>
    <col min="15109" max="15110" width="12.85546875" style="820" bestFit="1" customWidth="1"/>
    <col min="15111" max="15114" width="13" style="820" bestFit="1" customWidth="1"/>
    <col min="15115" max="15118" width="12.85546875" style="820" bestFit="1" customWidth="1"/>
    <col min="15119" max="15119" width="16.5703125" style="820" customWidth="1"/>
    <col min="15120" max="15360" width="13" style="820"/>
    <col min="15361" max="15361" width="21.140625" style="820" bestFit="1" customWidth="1"/>
    <col min="15362" max="15362" width="30.28515625" style="820" bestFit="1" customWidth="1"/>
    <col min="15363" max="15364" width="13" style="820" bestFit="1" customWidth="1"/>
    <col min="15365" max="15366" width="12.85546875" style="820" bestFit="1" customWidth="1"/>
    <col min="15367" max="15370" width="13" style="820" bestFit="1" customWidth="1"/>
    <col min="15371" max="15374" width="12.85546875" style="820" bestFit="1" customWidth="1"/>
    <col min="15375" max="15375" width="16.5703125" style="820" customWidth="1"/>
    <col min="15376" max="15616" width="13" style="820"/>
    <col min="15617" max="15617" width="21.140625" style="820" bestFit="1" customWidth="1"/>
    <col min="15618" max="15618" width="30.28515625" style="820" bestFit="1" customWidth="1"/>
    <col min="15619" max="15620" width="13" style="820" bestFit="1" customWidth="1"/>
    <col min="15621" max="15622" width="12.85546875" style="820" bestFit="1" customWidth="1"/>
    <col min="15623" max="15626" width="13" style="820" bestFit="1" customWidth="1"/>
    <col min="15627" max="15630" width="12.85546875" style="820" bestFit="1" customWidth="1"/>
    <col min="15631" max="15631" width="16.5703125" style="820" customWidth="1"/>
    <col min="15632" max="15872" width="13" style="820"/>
    <col min="15873" max="15873" width="21.140625" style="820" bestFit="1" customWidth="1"/>
    <col min="15874" max="15874" width="30.28515625" style="820" bestFit="1" customWidth="1"/>
    <col min="15875" max="15876" width="13" style="820" bestFit="1" customWidth="1"/>
    <col min="15877" max="15878" width="12.85546875" style="820" bestFit="1" customWidth="1"/>
    <col min="15879" max="15882" width="13" style="820" bestFit="1" customWidth="1"/>
    <col min="15883" max="15886" width="12.85546875" style="820" bestFit="1" customWidth="1"/>
    <col min="15887" max="15887" width="16.5703125" style="820" customWidth="1"/>
    <col min="15888" max="16128" width="13" style="820"/>
    <col min="16129" max="16129" width="21.140625" style="820" bestFit="1" customWidth="1"/>
    <col min="16130" max="16130" width="30.28515625" style="820" bestFit="1" customWidth="1"/>
    <col min="16131" max="16132" width="13" style="820" bestFit="1" customWidth="1"/>
    <col min="16133" max="16134" width="12.85546875" style="820" bestFit="1" customWidth="1"/>
    <col min="16135" max="16138" width="13" style="820" bestFit="1" customWidth="1"/>
    <col min="16139" max="16142" width="12.85546875" style="820" bestFit="1" customWidth="1"/>
    <col min="16143" max="16143" width="16.5703125" style="820" customWidth="1"/>
    <col min="16144" max="16384" width="13" style="820"/>
  </cols>
  <sheetData>
    <row r="1" spans="1:16" ht="24.95" customHeight="1" thickBot="1">
      <c r="A1" s="931" t="s">
        <v>137</v>
      </c>
      <c r="B1" s="818"/>
      <c r="C1" s="818"/>
      <c r="D1" s="818"/>
      <c r="E1" s="818"/>
      <c r="F1" s="818"/>
      <c r="G1" s="818"/>
      <c r="H1" s="818"/>
      <c r="I1" s="818"/>
      <c r="J1" s="818"/>
      <c r="K1" s="818"/>
      <c r="L1" s="818"/>
      <c r="M1" s="818"/>
      <c r="N1" s="818"/>
      <c r="O1" s="819"/>
    </row>
    <row r="2" spans="1:16">
      <c r="A2" s="821" t="s">
        <v>49</v>
      </c>
      <c r="B2" s="822" t="s">
        <v>85</v>
      </c>
      <c r="C2" s="823" t="s">
        <v>106</v>
      </c>
      <c r="D2" s="823" t="s">
        <v>107</v>
      </c>
      <c r="E2" s="823" t="s">
        <v>108</v>
      </c>
      <c r="F2" s="823" t="s">
        <v>109</v>
      </c>
      <c r="G2" s="823" t="s">
        <v>110</v>
      </c>
      <c r="H2" s="823" t="s">
        <v>111</v>
      </c>
      <c r="I2" s="823" t="s">
        <v>86</v>
      </c>
      <c r="J2" s="823" t="s">
        <v>87</v>
      </c>
      <c r="K2" s="823" t="s">
        <v>88</v>
      </c>
      <c r="L2" s="823" t="s">
        <v>89</v>
      </c>
      <c r="M2" s="823" t="s">
        <v>90</v>
      </c>
      <c r="N2" s="823" t="s">
        <v>91</v>
      </c>
      <c r="O2" s="824" t="s">
        <v>16</v>
      </c>
    </row>
    <row r="3" spans="1:16" ht="13.5" thickBot="1">
      <c r="A3" s="825"/>
      <c r="B3" s="826"/>
      <c r="C3" s="827" t="s">
        <v>98</v>
      </c>
      <c r="D3" s="827" t="s">
        <v>98</v>
      </c>
      <c r="E3" s="827" t="s">
        <v>98</v>
      </c>
      <c r="F3" s="827" t="s">
        <v>98</v>
      </c>
      <c r="G3" s="827" t="s">
        <v>98</v>
      </c>
      <c r="H3" s="827" t="s">
        <v>98</v>
      </c>
      <c r="I3" s="827" t="s">
        <v>98</v>
      </c>
      <c r="J3" s="827" t="s">
        <v>98</v>
      </c>
      <c r="K3" s="827" t="s">
        <v>98</v>
      </c>
      <c r="L3" s="827" t="s">
        <v>98</v>
      </c>
      <c r="M3" s="827" t="s">
        <v>98</v>
      </c>
      <c r="N3" s="827" t="s">
        <v>98</v>
      </c>
      <c r="O3" s="828" t="s">
        <v>98</v>
      </c>
    </row>
    <row r="4" spans="1:16" ht="13.5" thickBot="1">
      <c r="A4" s="932" t="s">
        <v>77</v>
      </c>
      <c r="B4" s="933" t="s">
        <v>53</v>
      </c>
      <c r="C4" s="934">
        <v>145.40904761904758</v>
      </c>
      <c r="D4" s="934">
        <v>140.46380952380954</v>
      </c>
      <c r="E4" s="934">
        <v>135.79619047619045</v>
      </c>
      <c r="F4" s="934">
        <v>118.41952380952378</v>
      </c>
      <c r="G4" s="935">
        <v>107.70090909090909</v>
      </c>
      <c r="H4" s="935">
        <v>106.54136363636366</v>
      </c>
      <c r="I4" s="935">
        <v>104.10136363636364</v>
      </c>
      <c r="J4" s="935">
        <v>100.96772727272725</v>
      </c>
      <c r="K4" s="935"/>
      <c r="L4" s="935"/>
      <c r="M4" s="935"/>
      <c r="N4" s="935"/>
      <c r="O4" s="936">
        <v>120.03</v>
      </c>
      <c r="P4" s="937"/>
    </row>
    <row r="5" spans="1:16" ht="13.5" thickBot="1">
      <c r="A5" s="938"/>
      <c r="B5" s="939" t="s">
        <v>54</v>
      </c>
      <c r="C5" s="940">
        <v>166.86250000000001</v>
      </c>
      <c r="D5" s="940">
        <v>167.785</v>
      </c>
      <c r="E5" s="940">
        <v>158.76999999999998</v>
      </c>
      <c r="F5" s="940">
        <v>141.57</v>
      </c>
      <c r="G5" s="941">
        <v>127.53444444444443</v>
      </c>
      <c r="H5" s="941">
        <v>128.62777777777779</v>
      </c>
      <c r="I5" s="941">
        <v>126.57000000000001</v>
      </c>
      <c r="J5" s="941">
        <v>121.9725</v>
      </c>
      <c r="K5" s="941"/>
      <c r="L5" s="941"/>
      <c r="M5" s="941"/>
      <c r="N5" s="941"/>
      <c r="O5" s="942">
        <v>141.5</v>
      </c>
      <c r="P5" s="937"/>
    </row>
    <row r="6" spans="1:16" ht="13.5" thickBot="1">
      <c r="A6" s="938"/>
      <c r="B6" s="939" t="s">
        <v>55</v>
      </c>
      <c r="C6" s="940">
        <v>254.51066666666659</v>
      </c>
      <c r="D6" s="940">
        <v>273.04266666666666</v>
      </c>
      <c r="E6" s="940">
        <v>250.96466666666672</v>
      </c>
      <c r="F6" s="940">
        <v>212.95133333333337</v>
      </c>
      <c r="G6" s="941">
        <v>183.84133333333332</v>
      </c>
      <c r="H6" s="941">
        <v>176.25133333333329</v>
      </c>
      <c r="I6" s="941">
        <v>169.60066666666665</v>
      </c>
      <c r="J6" s="941">
        <v>160.84533333333331</v>
      </c>
      <c r="K6" s="941"/>
      <c r="L6" s="941"/>
      <c r="M6" s="941"/>
      <c r="N6" s="941"/>
      <c r="O6" s="942">
        <v>210.25</v>
      </c>
      <c r="P6" s="937"/>
    </row>
    <row r="7" spans="1:16" s="840" customFormat="1" ht="15.75" thickBot="1">
      <c r="A7" s="938"/>
      <c r="B7" s="943" t="s">
        <v>56</v>
      </c>
      <c r="C7" s="944">
        <v>186.50340909090912</v>
      </c>
      <c r="D7" s="944">
        <v>190.62863636363633</v>
      </c>
      <c r="E7" s="944">
        <v>179.23522727272729</v>
      </c>
      <c r="F7" s="944">
        <v>154.56022222222222</v>
      </c>
      <c r="G7" s="945">
        <v>136.40978260869565</v>
      </c>
      <c r="H7" s="945">
        <v>133.59413043478256</v>
      </c>
      <c r="I7" s="945">
        <v>129.8558695652174</v>
      </c>
      <c r="J7" s="945">
        <v>124.6611111111112</v>
      </c>
      <c r="K7" s="945"/>
      <c r="L7" s="945"/>
      <c r="M7" s="945"/>
      <c r="N7" s="945"/>
      <c r="O7" s="946">
        <v>153.65</v>
      </c>
      <c r="P7" s="937"/>
    </row>
    <row r="8" spans="1:16" ht="13.5" thickBot="1">
      <c r="A8" s="938" t="s">
        <v>57</v>
      </c>
      <c r="B8" s="939" t="s">
        <v>53</v>
      </c>
      <c r="C8" s="940">
        <v>124.45727272727272</v>
      </c>
      <c r="D8" s="940">
        <v>126.98681818181821</v>
      </c>
      <c r="E8" s="940">
        <v>128.60545454545453</v>
      </c>
      <c r="F8" s="940">
        <v>118.72363636363637</v>
      </c>
      <c r="G8" s="941">
        <v>118.30681818181816</v>
      </c>
      <c r="H8" s="941">
        <v>125.58636363636364</v>
      </c>
      <c r="I8" s="941">
        <v>136.82727272727274</v>
      </c>
      <c r="J8" s="941">
        <v>118.224</v>
      </c>
      <c r="K8" s="941"/>
      <c r="L8" s="941"/>
      <c r="M8" s="941"/>
      <c r="N8" s="941"/>
      <c r="O8" s="942">
        <v>124.41</v>
      </c>
      <c r="P8" s="937"/>
    </row>
    <row r="9" spans="1:16" ht="13.5" thickBot="1">
      <c r="A9" s="938"/>
      <c r="B9" s="939" t="s">
        <v>60</v>
      </c>
      <c r="C9" s="940">
        <v>137.88857142857142</v>
      </c>
      <c r="D9" s="940">
        <v>143.10285714285715</v>
      </c>
      <c r="E9" s="940">
        <v>144.11000000000004</v>
      </c>
      <c r="F9" s="940">
        <v>146.92857142857142</v>
      </c>
      <c r="G9" s="941">
        <v>134.45714285714286</v>
      </c>
      <c r="H9" s="941">
        <v>139.52142857142854</v>
      </c>
      <c r="I9" s="941">
        <v>151.48142857142855</v>
      </c>
      <c r="J9" s="941">
        <v>129.45999999999998</v>
      </c>
      <c r="K9" s="941"/>
      <c r="L9" s="941"/>
      <c r="M9" s="941"/>
      <c r="N9" s="941"/>
      <c r="O9" s="942">
        <v>140.87</v>
      </c>
      <c r="P9" s="937"/>
    </row>
    <row r="10" spans="1:16" s="840" customFormat="1" ht="15.75" thickBot="1">
      <c r="A10" s="938"/>
      <c r="B10" s="943" t="s">
        <v>56</v>
      </c>
      <c r="C10" s="944">
        <v>127.69931034482757</v>
      </c>
      <c r="D10" s="944">
        <v>130.87689655172414</v>
      </c>
      <c r="E10" s="944">
        <v>132.34793103448274</v>
      </c>
      <c r="F10" s="944">
        <v>125.53172413793099</v>
      </c>
      <c r="G10" s="945">
        <v>122.20517241379309</v>
      </c>
      <c r="H10" s="945">
        <v>128.94999999999999</v>
      </c>
      <c r="I10" s="945">
        <v>140.36448275862068</v>
      </c>
      <c r="J10" s="945">
        <v>121.13703703703706</v>
      </c>
      <c r="K10" s="945"/>
      <c r="L10" s="945"/>
      <c r="M10" s="945"/>
      <c r="N10" s="945"/>
      <c r="O10" s="946">
        <v>128.38</v>
      </c>
      <c r="P10" s="937"/>
    </row>
    <row r="11" spans="1:16" ht="13.5" thickBot="1">
      <c r="A11" s="938" t="s">
        <v>58</v>
      </c>
      <c r="B11" s="939" t="s">
        <v>53</v>
      </c>
      <c r="C11" s="940">
        <v>98.773333333333326</v>
      </c>
      <c r="D11" s="940">
        <v>92.248333333333335</v>
      </c>
      <c r="E11" s="940">
        <v>94.258333333333326</v>
      </c>
      <c r="F11" s="940">
        <v>89.748000000000005</v>
      </c>
      <c r="G11" s="941">
        <v>106.16200000000001</v>
      </c>
      <c r="H11" s="941">
        <v>99.445999999999998</v>
      </c>
      <c r="I11" s="941">
        <v>99.383999999999986</v>
      </c>
      <c r="J11" s="941">
        <v>95.155999999999992</v>
      </c>
      <c r="K11" s="941"/>
      <c r="L11" s="941"/>
      <c r="M11" s="941"/>
      <c r="N11" s="941"/>
      <c r="O11" s="942">
        <v>94.89</v>
      </c>
      <c r="P11" s="937"/>
    </row>
    <row r="12" spans="1:16" ht="13.5" thickBot="1">
      <c r="A12" s="938"/>
      <c r="B12" s="939" t="s">
        <v>54</v>
      </c>
      <c r="C12" s="940">
        <v>310.76599999999996</v>
      </c>
      <c r="D12" s="940">
        <v>302.98199999999997</v>
      </c>
      <c r="E12" s="940">
        <v>350.04200000000003</v>
      </c>
      <c r="F12" s="940">
        <v>283.03599999999994</v>
      </c>
      <c r="G12" s="941">
        <v>262.05</v>
      </c>
      <c r="H12" s="941">
        <v>274.62</v>
      </c>
      <c r="I12" s="941">
        <v>227.34200000000001</v>
      </c>
      <c r="J12" s="941">
        <v>223.77999999999997</v>
      </c>
      <c r="K12" s="941"/>
      <c r="L12" s="941"/>
      <c r="M12" s="941"/>
      <c r="N12" s="941"/>
      <c r="O12" s="942">
        <v>279.33</v>
      </c>
      <c r="P12" s="937"/>
    </row>
    <row r="13" spans="1:16" ht="13.5" thickBot="1">
      <c r="A13" s="938"/>
      <c r="B13" s="939" t="s">
        <v>55</v>
      </c>
      <c r="C13" s="940">
        <v>230.92999999999998</v>
      </c>
      <c r="D13" s="940">
        <v>254.36333333333334</v>
      </c>
      <c r="E13" s="940">
        <v>249.63000000000002</v>
      </c>
      <c r="F13" s="940">
        <v>207.5566666666667</v>
      </c>
      <c r="G13" s="941">
        <v>169.40666666666667</v>
      </c>
      <c r="H13" s="941">
        <v>175.37</v>
      </c>
      <c r="I13" s="941">
        <v>172.25333333333333</v>
      </c>
      <c r="J13" s="941">
        <v>161.85666666666668</v>
      </c>
      <c r="K13" s="941"/>
      <c r="L13" s="941"/>
      <c r="M13" s="941"/>
      <c r="N13" s="941"/>
      <c r="O13" s="942">
        <v>202.67</v>
      </c>
      <c r="P13" s="937"/>
    </row>
    <row r="14" spans="1:16" s="840" customFormat="1" ht="15.75" thickBot="1">
      <c r="A14" s="938"/>
      <c r="B14" s="943" t="s">
        <v>56</v>
      </c>
      <c r="C14" s="944">
        <v>202.80428571428575</v>
      </c>
      <c r="D14" s="944">
        <v>202.24928571428566</v>
      </c>
      <c r="E14" s="944">
        <v>218.90357142857147</v>
      </c>
      <c r="F14" s="944">
        <v>191.2761538461539</v>
      </c>
      <c r="G14" s="945">
        <v>180.71384615384613</v>
      </c>
      <c r="H14" s="945">
        <v>184.34153846153842</v>
      </c>
      <c r="I14" s="945">
        <v>165.41461538461539</v>
      </c>
      <c r="J14" s="945">
        <v>160.01923076923077</v>
      </c>
      <c r="K14" s="945"/>
      <c r="L14" s="945"/>
      <c r="M14" s="945"/>
      <c r="N14" s="945"/>
      <c r="O14" s="946">
        <v>183.85</v>
      </c>
      <c r="P14" s="937"/>
    </row>
    <row r="15" spans="1:16" ht="13.5" thickBot="1">
      <c r="A15" s="938" t="s">
        <v>59</v>
      </c>
      <c r="B15" s="939" t="s">
        <v>53</v>
      </c>
      <c r="C15" s="940">
        <v>95.655714285714268</v>
      </c>
      <c r="D15" s="940">
        <v>95.195714285714303</v>
      </c>
      <c r="E15" s="940">
        <v>94.448571428571427</v>
      </c>
      <c r="F15" s="940">
        <v>90.46</v>
      </c>
      <c r="G15" s="941">
        <v>99.371428571428581</v>
      </c>
      <c r="H15" s="941">
        <v>101.96142857142857</v>
      </c>
      <c r="I15" s="941">
        <v>100.33571428571429</v>
      </c>
      <c r="J15" s="941">
        <v>97.500000000000014</v>
      </c>
      <c r="K15" s="941"/>
      <c r="L15" s="941"/>
      <c r="M15" s="941"/>
      <c r="N15" s="941"/>
      <c r="O15" s="942">
        <v>96.87</v>
      </c>
      <c r="P15" s="937"/>
    </row>
    <row r="16" spans="1:16" ht="13.5" thickBot="1">
      <c r="A16" s="938"/>
      <c r="B16" s="939" t="s">
        <v>60</v>
      </c>
      <c r="C16" s="940">
        <v>126.54499999999999</v>
      </c>
      <c r="D16" s="940">
        <v>124.39750000000001</v>
      </c>
      <c r="E16" s="940">
        <v>123.34</v>
      </c>
      <c r="F16" s="940">
        <v>121.57</v>
      </c>
      <c r="G16" s="941">
        <v>121.1075</v>
      </c>
      <c r="H16" s="941">
        <v>119.84</v>
      </c>
      <c r="I16" s="941">
        <v>126.185</v>
      </c>
      <c r="J16" s="941">
        <v>120.38499999999999</v>
      </c>
      <c r="K16" s="941"/>
      <c r="L16" s="941"/>
      <c r="M16" s="941"/>
      <c r="N16" s="941"/>
      <c r="O16" s="942">
        <v>122.92</v>
      </c>
      <c r="P16" s="937"/>
    </row>
    <row r="17" spans="1:16" s="840" customFormat="1" ht="15.75" thickBot="1">
      <c r="A17" s="938"/>
      <c r="B17" s="943" t="s">
        <v>56</v>
      </c>
      <c r="C17" s="944">
        <v>106.88818181818182</v>
      </c>
      <c r="D17" s="944">
        <v>105.81454545454545</v>
      </c>
      <c r="E17" s="944">
        <v>104.95454545454548</v>
      </c>
      <c r="F17" s="944">
        <v>101.77272727272727</v>
      </c>
      <c r="G17" s="945">
        <v>107.27545454545456</v>
      </c>
      <c r="H17" s="945">
        <v>108.46272727272726</v>
      </c>
      <c r="I17" s="945">
        <v>109.73545454545456</v>
      </c>
      <c r="J17" s="945">
        <v>105.82181818181817</v>
      </c>
      <c r="K17" s="945"/>
      <c r="L17" s="945"/>
      <c r="M17" s="945"/>
      <c r="N17" s="945"/>
      <c r="O17" s="946">
        <v>106.34</v>
      </c>
      <c r="P17" s="937"/>
    </row>
    <row r="18" spans="1:16" ht="13.5" thickBot="1">
      <c r="A18" s="938" t="s">
        <v>61</v>
      </c>
      <c r="B18" s="939" t="s">
        <v>53</v>
      </c>
      <c r="C18" s="940">
        <v>240.13199999999998</v>
      </c>
      <c r="D18" s="940">
        <v>230.488</v>
      </c>
      <c r="E18" s="940">
        <v>279.66800000000001</v>
      </c>
      <c r="F18" s="940">
        <v>230.61399999999998</v>
      </c>
      <c r="G18" s="941">
        <v>192.00400000000002</v>
      </c>
      <c r="H18" s="941">
        <v>160.60600000000002</v>
      </c>
      <c r="I18" s="941">
        <v>174.22800000000001</v>
      </c>
      <c r="J18" s="941">
        <v>154.33599999999998</v>
      </c>
      <c r="K18" s="941"/>
      <c r="L18" s="941"/>
      <c r="M18" s="941"/>
      <c r="N18" s="941"/>
      <c r="O18" s="942">
        <v>207.76</v>
      </c>
      <c r="P18" s="937"/>
    </row>
    <row r="19" spans="1:16" ht="13.5" thickBot="1">
      <c r="A19" s="938"/>
      <c r="B19" s="939" t="s">
        <v>54</v>
      </c>
      <c r="C19" s="940">
        <v>540.08249999999998</v>
      </c>
      <c r="D19" s="940">
        <v>548.07249999999999</v>
      </c>
      <c r="E19" s="940">
        <v>550.39499999999998</v>
      </c>
      <c r="F19" s="940">
        <v>385.59750000000003</v>
      </c>
      <c r="G19" s="941">
        <v>298.15000000000003</v>
      </c>
      <c r="H19" s="941">
        <v>291.71000000000004</v>
      </c>
      <c r="I19" s="941">
        <v>309.51249999999999</v>
      </c>
      <c r="J19" s="941">
        <v>284.78250000000003</v>
      </c>
      <c r="K19" s="941"/>
      <c r="L19" s="941"/>
      <c r="M19" s="941"/>
      <c r="N19" s="941"/>
      <c r="O19" s="942">
        <v>401.04</v>
      </c>
      <c r="P19" s="937"/>
    </row>
    <row r="20" spans="1:16" s="840" customFormat="1" ht="15.75" thickBot="1">
      <c r="A20" s="938"/>
      <c r="B20" s="943" t="s">
        <v>56</v>
      </c>
      <c r="C20" s="944">
        <v>373.44333333333338</v>
      </c>
      <c r="D20" s="944">
        <v>371.63666666666666</v>
      </c>
      <c r="E20" s="944">
        <v>399.99111111111114</v>
      </c>
      <c r="F20" s="944">
        <v>299.49555555555554</v>
      </c>
      <c r="G20" s="945">
        <v>239.17999999999998</v>
      </c>
      <c r="H20" s="945">
        <v>218.87444444444444</v>
      </c>
      <c r="I20" s="945">
        <v>234.35444444444445</v>
      </c>
      <c r="J20" s="945">
        <v>212.3122222222222</v>
      </c>
      <c r="K20" s="945"/>
      <c r="L20" s="945"/>
      <c r="M20" s="945"/>
      <c r="N20" s="945"/>
      <c r="O20" s="946">
        <v>293.66000000000003</v>
      </c>
      <c r="P20" s="937"/>
    </row>
    <row r="21" spans="1:16" s="845" customFormat="1" ht="16.5" thickBot="1">
      <c r="A21" s="947" t="s">
        <v>78</v>
      </c>
      <c r="B21" s="948"/>
      <c r="C21" s="949">
        <v>180.23785046728975</v>
      </c>
      <c r="D21" s="949">
        <v>182.46046728971959</v>
      </c>
      <c r="E21" s="949">
        <v>182.64962616822433</v>
      </c>
      <c r="F21" s="949">
        <v>157.91757009345795</v>
      </c>
      <c r="G21" s="950">
        <v>143.52527777777775</v>
      </c>
      <c r="H21" s="950">
        <v>143.00259259259258</v>
      </c>
      <c r="I21" s="950">
        <v>143.61675925925923</v>
      </c>
      <c r="J21" s="950">
        <v>133.67190476190476</v>
      </c>
      <c r="K21" s="950"/>
      <c r="L21" s="950"/>
      <c r="M21" s="950"/>
      <c r="N21" s="950"/>
      <c r="O21" s="951">
        <v>157.59</v>
      </c>
      <c r="P21" s="937"/>
    </row>
    <row r="22" spans="1:16" ht="15" customHeight="1" thickBot="1"/>
    <row r="23" spans="1:16" ht="15.75" thickBot="1">
      <c r="A23" s="900" t="s">
        <v>63</v>
      </c>
      <c r="B23" s="848" t="s">
        <v>56</v>
      </c>
      <c r="C23" s="849">
        <v>103.11</v>
      </c>
      <c r="D23" s="849">
        <v>100.12</v>
      </c>
      <c r="E23" s="849">
        <v>101.3</v>
      </c>
      <c r="F23" s="849">
        <v>96.59</v>
      </c>
      <c r="G23" s="849">
        <v>104.51</v>
      </c>
      <c r="H23" s="849">
        <v>105.81</v>
      </c>
      <c r="I23" s="849">
        <v>118.88</v>
      </c>
      <c r="J23" s="849">
        <v>106.33</v>
      </c>
      <c r="K23" s="849"/>
      <c r="L23" s="849"/>
      <c r="M23" s="849"/>
      <c r="N23" s="849"/>
      <c r="O23" s="901">
        <v>104.35</v>
      </c>
    </row>
    <row r="24" spans="1:16" ht="22.5" customHeight="1" thickBot="1"/>
    <row r="25" spans="1:16" ht="24.95" customHeight="1" thickBot="1">
      <c r="A25" s="931" t="s">
        <v>138</v>
      </c>
      <c r="B25" s="818"/>
      <c r="C25" s="818"/>
      <c r="D25" s="818"/>
      <c r="E25" s="818"/>
      <c r="F25" s="818"/>
      <c r="G25" s="818"/>
      <c r="H25" s="818"/>
      <c r="I25" s="818"/>
      <c r="J25" s="818"/>
      <c r="K25" s="818"/>
      <c r="L25" s="818"/>
      <c r="M25" s="818"/>
      <c r="N25" s="818"/>
      <c r="O25" s="819"/>
    </row>
    <row r="26" spans="1:16" ht="12.75" customHeight="1">
      <c r="A26" s="821" t="s">
        <v>49</v>
      </c>
      <c r="B26" s="822" t="s">
        <v>85</v>
      </c>
      <c r="C26" s="952" t="s">
        <v>139</v>
      </c>
      <c r="D26" s="952" t="s">
        <v>140</v>
      </c>
      <c r="E26" s="952" t="s">
        <v>141</v>
      </c>
      <c r="F26" s="952" t="s">
        <v>142</v>
      </c>
      <c r="G26" s="952" t="s">
        <v>143</v>
      </c>
      <c r="H26" s="952" t="s">
        <v>144</v>
      </c>
      <c r="I26" s="952" t="s">
        <v>100</v>
      </c>
      <c r="J26" s="952" t="s">
        <v>101</v>
      </c>
      <c r="K26" s="952" t="s">
        <v>102</v>
      </c>
      <c r="L26" s="952" t="s">
        <v>103</v>
      </c>
      <c r="M26" s="952" t="s">
        <v>104</v>
      </c>
      <c r="N26" s="952" t="s">
        <v>105</v>
      </c>
      <c r="O26" s="953" t="s">
        <v>16</v>
      </c>
    </row>
    <row r="27" spans="1:16" ht="13.5" thickBot="1">
      <c r="A27" s="825"/>
      <c r="B27" s="826"/>
      <c r="C27" s="827" t="s">
        <v>98</v>
      </c>
      <c r="D27" s="827" t="s">
        <v>98</v>
      </c>
      <c r="E27" s="827" t="s">
        <v>98</v>
      </c>
      <c r="F27" s="827" t="s">
        <v>98</v>
      </c>
      <c r="G27" s="827" t="s">
        <v>98</v>
      </c>
      <c r="H27" s="827" t="s">
        <v>98</v>
      </c>
      <c r="I27" s="827" t="s">
        <v>98</v>
      </c>
      <c r="J27" s="827" t="s">
        <v>98</v>
      </c>
      <c r="K27" s="827" t="s">
        <v>98</v>
      </c>
      <c r="L27" s="827" t="s">
        <v>98</v>
      </c>
      <c r="M27" s="827" t="s">
        <v>98</v>
      </c>
      <c r="N27" s="827" t="s">
        <v>98</v>
      </c>
      <c r="O27" s="828" t="s">
        <v>98</v>
      </c>
    </row>
    <row r="28" spans="1:16" ht="12.75" customHeight="1" thickBot="1">
      <c r="A28" s="932" t="s">
        <v>77</v>
      </c>
      <c r="B28" s="933" t="s">
        <v>53</v>
      </c>
      <c r="C28" s="934">
        <v>137.94599999999997</v>
      </c>
      <c r="D28" s="934">
        <v>138.02900000000002</v>
      </c>
      <c r="E28" s="934">
        <v>133.88149999999999</v>
      </c>
      <c r="F28" s="934">
        <v>123.75849999999998</v>
      </c>
      <c r="G28" s="934">
        <v>110.31863636363637</v>
      </c>
      <c r="H28" s="934">
        <v>104.5931818181818</v>
      </c>
      <c r="I28" s="934">
        <v>106.69090909090906</v>
      </c>
      <c r="J28" s="934">
        <v>99.88636363636364</v>
      </c>
      <c r="K28" s="934"/>
      <c r="L28" s="934"/>
      <c r="M28" s="934"/>
      <c r="N28" s="934"/>
      <c r="O28" s="936">
        <v>118.26</v>
      </c>
    </row>
    <row r="29" spans="1:16" ht="13.5" thickBot="1">
      <c r="A29" s="938"/>
      <c r="B29" s="939" t="s">
        <v>54</v>
      </c>
      <c r="C29" s="940">
        <v>149.76428571428571</v>
      </c>
      <c r="D29" s="940">
        <v>157.90142857142857</v>
      </c>
      <c r="E29" s="940">
        <v>156.27500000000001</v>
      </c>
      <c r="F29" s="940">
        <v>137.30250000000001</v>
      </c>
      <c r="G29" s="940">
        <v>128.69749999999999</v>
      </c>
      <c r="H29" s="940">
        <v>127.37875000000001</v>
      </c>
      <c r="I29" s="940">
        <v>133.85285714285715</v>
      </c>
      <c r="J29" s="940">
        <v>128.1142857142857</v>
      </c>
      <c r="K29" s="940"/>
      <c r="L29" s="940"/>
      <c r="M29" s="940"/>
      <c r="N29" s="940"/>
      <c r="O29" s="942">
        <v>139.68</v>
      </c>
    </row>
    <row r="30" spans="1:16" ht="13.5" thickBot="1">
      <c r="A30" s="938"/>
      <c r="B30" s="939" t="s">
        <v>55</v>
      </c>
      <c r="C30" s="940">
        <v>232.82333333333332</v>
      </c>
      <c r="D30" s="940">
        <v>251.46266666666668</v>
      </c>
      <c r="E30" s="940">
        <v>245.75133333333329</v>
      </c>
      <c r="F30" s="940">
        <v>209.95800000000003</v>
      </c>
      <c r="G30" s="940">
        <v>196.01733333333331</v>
      </c>
      <c r="H30" s="940">
        <v>185.82600000000002</v>
      </c>
      <c r="I30" s="940">
        <v>189.36733333333328</v>
      </c>
      <c r="J30" s="940">
        <v>174.03799999999998</v>
      </c>
      <c r="K30" s="940"/>
      <c r="L30" s="940"/>
      <c r="M30" s="940"/>
      <c r="N30" s="940"/>
      <c r="O30" s="942">
        <v>209.97</v>
      </c>
    </row>
    <row r="31" spans="1:16" ht="15" thickBot="1">
      <c r="A31" s="938"/>
      <c r="B31" s="943" t="s">
        <v>56</v>
      </c>
      <c r="C31" s="944">
        <v>173.80047619047613</v>
      </c>
      <c r="D31" s="944">
        <v>181.85309523809514</v>
      </c>
      <c r="E31" s="944">
        <v>177.07209302325583</v>
      </c>
      <c r="F31" s="944">
        <v>156.34790697674416</v>
      </c>
      <c r="G31" s="944">
        <v>142.15222222222224</v>
      </c>
      <c r="H31" s="944">
        <v>135.72155555555554</v>
      </c>
      <c r="I31" s="944">
        <v>139.19727272727266</v>
      </c>
      <c r="J31" s="944">
        <v>129.65613636363634</v>
      </c>
      <c r="K31" s="944"/>
      <c r="L31" s="944"/>
      <c r="M31" s="944"/>
      <c r="N31" s="944"/>
      <c r="O31" s="946">
        <v>153.88</v>
      </c>
    </row>
    <row r="32" spans="1:16" ht="13.5" thickBot="1">
      <c r="A32" s="938" t="s">
        <v>57</v>
      </c>
      <c r="B32" s="939" t="s">
        <v>53</v>
      </c>
      <c r="C32" s="940">
        <v>121.49136363636363</v>
      </c>
      <c r="D32" s="940">
        <v>118.86181818181818</v>
      </c>
      <c r="E32" s="940">
        <v>122.85636363636367</v>
      </c>
      <c r="F32" s="940">
        <v>119.31772727272727</v>
      </c>
      <c r="G32" s="940">
        <v>115.63454545454543</v>
      </c>
      <c r="H32" s="940">
        <v>117.85636363636364</v>
      </c>
      <c r="I32" s="940">
        <v>128.29090909090914</v>
      </c>
      <c r="J32" s="940">
        <v>114.09363636363636</v>
      </c>
      <c r="K32" s="940"/>
      <c r="L32" s="940"/>
      <c r="M32" s="940"/>
      <c r="N32" s="940"/>
      <c r="O32" s="942">
        <v>119.8</v>
      </c>
    </row>
    <row r="33" spans="1:15" ht="13.5" thickBot="1">
      <c r="A33" s="938"/>
      <c r="B33" s="939" t="s">
        <v>60</v>
      </c>
      <c r="C33" s="940">
        <v>142.53285714285715</v>
      </c>
      <c r="D33" s="940">
        <v>142.49714285714285</v>
      </c>
      <c r="E33" s="940">
        <v>140.80714285714285</v>
      </c>
      <c r="F33" s="940">
        <v>141.49</v>
      </c>
      <c r="G33" s="940">
        <v>133.5757142857143</v>
      </c>
      <c r="H33" s="940">
        <v>139.79428571428573</v>
      </c>
      <c r="I33" s="940">
        <v>151.13857142857142</v>
      </c>
      <c r="J33" s="940">
        <v>129.87571428571428</v>
      </c>
      <c r="K33" s="940"/>
      <c r="L33" s="940"/>
      <c r="M33" s="940"/>
      <c r="N33" s="940"/>
      <c r="O33" s="942">
        <v>140.21</v>
      </c>
    </row>
    <row r="34" spans="1:15" ht="15" thickBot="1">
      <c r="A34" s="938"/>
      <c r="B34" s="943" t="s">
        <v>56</v>
      </c>
      <c r="C34" s="944">
        <v>126.57034482758621</v>
      </c>
      <c r="D34" s="944">
        <v>124.56689655172416</v>
      </c>
      <c r="E34" s="944">
        <v>127.18931034482758</v>
      </c>
      <c r="F34" s="944">
        <v>124.66965517241383</v>
      </c>
      <c r="G34" s="944">
        <v>119.96517241379311</v>
      </c>
      <c r="H34" s="944">
        <v>123.15172413793105</v>
      </c>
      <c r="I34" s="944">
        <v>133.80586206896552</v>
      </c>
      <c r="J34" s="944">
        <v>117.90310344827581</v>
      </c>
      <c r="K34" s="944"/>
      <c r="L34" s="944"/>
      <c r="M34" s="944"/>
      <c r="N34" s="944"/>
      <c r="O34" s="946">
        <v>124.73</v>
      </c>
    </row>
    <row r="35" spans="1:15" ht="13.5" thickBot="1">
      <c r="A35" s="938" t="s">
        <v>58</v>
      </c>
      <c r="B35" s="939" t="s">
        <v>53</v>
      </c>
      <c r="C35" s="940">
        <v>82.323999999999998</v>
      </c>
      <c r="D35" s="940">
        <v>82.765999999999991</v>
      </c>
      <c r="E35" s="940">
        <v>88.326666666666654</v>
      </c>
      <c r="F35" s="940">
        <v>89.445000000000007</v>
      </c>
      <c r="G35" s="940">
        <v>100.16833333333334</v>
      </c>
      <c r="H35" s="940">
        <v>98.513333333333321</v>
      </c>
      <c r="I35" s="940">
        <v>90.82</v>
      </c>
      <c r="J35" s="940">
        <v>87.506666666666661</v>
      </c>
      <c r="K35" s="940"/>
      <c r="L35" s="940"/>
      <c r="M35" s="940"/>
      <c r="N35" s="940"/>
      <c r="O35" s="942">
        <v>91.03</v>
      </c>
    </row>
    <row r="36" spans="1:15" ht="13.5" thickBot="1">
      <c r="A36" s="938"/>
      <c r="B36" s="939" t="s">
        <v>54</v>
      </c>
      <c r="C36" s="940">
        <v>296.8</v>
      </c>
      <c r="D36" s="940">
        <v>322.90600000000006</v>
      </c>
      <c r="E36" s="940">
        <v>341.85800000000006</v>
      </c>
      <c r="F36" s="940">
        <v>286.35400000000004</v>
      </c>
      <c r="G36" s="940">
        <v>232.02600000000001</v>
      </c>
      <c r="H36" s="940">
        <v>233.67399999999998</v>
      </c>
      <c r="I36" s="940">
        <v>230.78000000000003</v>
      </c>
      <c r="J36" s="940">
        <v>238.55</v>
      </c>
      <c r="K36" s="940"/>
      <c r="L36" s="940"/>
      <c r="M36" s="940"/>
      <c r="N36" s="940"/>
      <c r="O36" s="942">
        <v>272.87</v>
      </c>
    </row>
    <row r="37" spans="1:15" ht="13.5" thickBot="1">
      <c r="A37" s="938"/>
      <c r="B37" s="939" t="s">
        <v>55</v>
      </c>
      <c r="C37" s="940">
        <v>228.94999999999996</v>
      </c>
      <c r="D37" s="940">
        <v>255.38333333333333</v>
      </c>
      <c r="E37" s="940">
        <v>239.74</v>
      </c>
      <c r="F37" s="940">
        <v>230.82000000000002</v>
      </c>
      <c r="G37" s="940">
        <v>177.85666666666665</v>
      </c>
      <c r="H37" s="940">
        <v>167.30333333333337</v>
      </c>
      <c r="I37" s="940">
        <v>176.04</v>
      </c>
      <c r="J37" s="940">
        <v>165.53333333333333</v>
      </c>
      <c r="K37" s="940"/>
      <c r="L37" s="940"/>
      <c r="M37" s="940"/>
      <c r="N37" s="940"/>
      <c r="O37" s="942">
        <v>205.2</v>
      </c>
    </row>
    <row r="38" spans="1:15" ht="15" thickBot="1">
      <c r="A38" s="938"/>
      <c r="B38" s="943" t="s">
        <v>56</v>
      </c>
      <c r="C38" s="944">
        <v>198.65153846153845</v>
      </c>
      <c r="D38" s="944">
        <v>214.96230769230775</v>
      </c>
      <c r="E38" s="944">
        <v>211.31928571428574</v>
      </c>
      <c r="F38" s="944">
        <v>190.06428571428572</v>
      </c>
      <c r="G38" s="944">
        <v>163.90785714285715</v>
      </c>
      <c r="H38" s="944">
        <v>161.52571428571426</v>
      </c>
      <c r="I38" s="944">
        <v>159.06714285714284</v>
      </c>
      <c r="J38" s="944">
        <v>158.1707142857143</v>
      </c>
      <c r="K38" s="944"/>
      <c r="L38" s="944"/>
      <c r="M38" s="944"/>
      <c r="N38" s="944"/>
      <c r="O38" s="946">
        <v>180.44</v>
      </c>
    </row>
    <row r="39" spans="1:15" ht="13.5" thickBot="1">
      <c r="A39" s="938" t="s">
        <v>59</v>
      </c>
      <c r="B39" s="939" t="s">
        <v>53</v>
      </c>
      <c r="C39" s="940">
        <v>99.71</v>
      </c>
      <c r="D39" s="940">
        <v>102.49142857142856</v>
      </c>
      <c r="E39" s="940">
        <v>104.04857142857142</v>
      </c>
      <c r="F39" s="940">
        <v>103.72428571428573</v>
      </c>
      <c r="G39" s="940">
        <v>93.795714285714297</v>
      </c>
      <c r="H39" s="940">
        <v>101.89142857142858</v>
      </c>
      <c r="I39" s="940">
        <v>99.59571428571428</v>
      </c>
      <c r="J39" s="940">
        <v>99.607142857142861</v>
      </c>
      <c r="K39" s="940"/>
      <c r="L39" s="940"/>
      <c r="M39" s="940"/>
      <c r="N39" s="940"/>
      <c r="O39" s="942">
        <v>99.29</v>
      </c>
    </row>
    <row r="40" spans="1:15" ht="13.5" thickBot="1">
      <c r="A40" s="938"/>
      <c r="B40" s="939" t="s">
        <v>60</v>
      </c>
      <c r="C40" s="940">
        <v>121.29249999999999</v>
      </c>
      <c r="D40" s="940">
        <v>125.125</v>
      </c>
      <c r="E40" s="940">
        <v>121.7825</v>
      </c>
      <c r="F40" s="940">
        <v>134.08500000000001</v>
      </c>
      <c r="G40" s="940">
        <v>120.9975</v>
      </c>
      <c r="H40" s="940">
        <v>123.0925</v>
      </c>
      <c r="I40" s="940">
        <v>115.27999999999999</v>
      </c>
      <c r="J40" s="940">
        <v>121.035</v>
      </c>
      <c r="K40" s="940"/>
      <c r="L40" s="940"/>
      <c r="M40" s="940"/>
      <c r="N40" s="940"/>
      <c r="O40" s="942">
        <v>122.84</v>
      </c>
    </row>
    <row r="41" spans="1:15" ht="15" thickBot="1">
      <c r="A41" s="938"/>
      <c r="B41" s="943" t="s">
        <v>56</v>
      </c>
      <c r="C41" s="944">
        <v>106.90416666666665</v>
      </c>
      <c r="D41" s="944">
        <v>110.72181818181819</v>
      </c>
      <c r="E41" s="944">
        <v>110.49727272727273</v>
      </c>
      <c r="F41" s="944">
        <v>114.76454545454546</v>
      </c>
      <c r="G41" s="944">
        <v>103.68727272727273</v>
      </c>
      <c r="H41" s="944">
        <v>109.60090909090908</v>
      </c>
      <c r="I41" s="944">
        <v>105.29909090909091</v>
      </c>
      <c r="J41" s="944">
        <v>107.3990909090909</v>
      </c>
      <c r="K41" s="944"/>
      <c r="L41" s="944"/>
      <c r="M41" s="944"/>
      <c r="N41" s="944"/>
      <c r="O41" s="946">
        <v>107.14</v>
      </c>
    </row>
    <row r="42" spans="1:15" ht="13.5" thickBot="1">
      <c r="A42" s="938" t="s">
        <v>61</v>
      </c>
      <c r="B42" s="939" t="s">
        <v>53</v>
      </c>
      <c r="C42" s="940">
        <v>259.02199999999999</v>
      </c>
      <c r="D42" s="940">
        <v>274.59399999999994</v>
      </c>
      <c r="E42" s="940">
        <v>234.05</v>
      </c>
      <c r="F42" s="940">
        <v>231.82</v>
      </c>
      <c r="G42" s="940">
        <v>121.974</v>
      </c>
      <c r="H42" s="940">
        <v>189.666</v>
      </c>
      <c r="I42" s="940">
        <v>204.13400000000001</v>
      </c>
      <c r="J42" s="940">
        <v>184.578</v>
      </c>
      <c r="K42" s="940"/>
      <c r="L42" s="940"/>
      <c r="M42" s="940"/>
      <c r="N42" s="940"/>
      <c r="O42" s="942">
        <v>212.48</v>
      </c>
    </row>
    <row r="43" spans="1:15" ht="13.5" thickBot="1">
      <c r="A43" s="938"/>
      <c r="B43" s="939" t="s">
        <v>54</v>
      </c>
      <c r="C43" s="940">
        <v>527.79250000000002</v>
      </c>
      <c r="D43" s="940">
        <v>634.85750000000007</v>
      </c>
      <c r="E43" s="940">
        <v>692.73</v>
      </c>
      <c r="F43" s="940">
        <v>452.97749999999996</v>
      </c>
      <c r="G43" s="940">
        <v>335.55500000000001</v>
      </c>
      <c r="H43" s="940">
        <v>339.59500000000003</v>
      </c>
      <c r="I43" s="940">
        <v>364.60249999999996</v>
      </c>
      <c r="J43" s="940">
        <v>372.14249999999998</v>
      </c>
      <c r="K43" s="940"/>
      <c r="L43" s="940"/>
      <c r="M43" s="940"/>
      <c r="N43" s="940"/>
      <c r="O43" s="942">
        <v>465.03</v>
      </c>
    </row>
    <row r="44" spans="1:15" ht="15" thickBot="1">
      <c r="A44" s="938"/>
      <c r="B44" s="943" t="s">
        <v>56</v>
      </c>
      <c r="C44" s="944">
        <v>378.4755555555555</v>
      </c>
      <c r="D44" s="944">
        <v>434.71111111111111</v>
      </c>
      <c r="E44" s="944">
        <v>437.90777777777777</v>
      </c>
      <c r="F44" s="944">
        <v>330.11222222222227</v>
      </c>
      <c r="G44" s="944">
        <v>216.89888888888891</v>
      </c>
      <c r="H44" s="944">
        <v>256.30111111111108</v>
      </c>
      <c r="I44" s="944">
        <v>275.45333333333332</v>
      </c>
      <c r="J44" s="944">
        <v>267.93999999999994</v>
      </c>
      <c r="K44" s="944"/>
      <c r="L44" s="944"/>
      <c r="M44" s="944"/>
      <c r="N44" s="944"/>
      <c r="O44" s="946">
        <v>324.73</v>
      </c>
    </row>
    <row r="45" spans="1:15" ht="15.75" thickBot="1">
      <c r="A45" s="947" t="s">
        <v>78</v>
      </c>
      <c r="B45" s="948"/>
      <c r="C45" s="949">
        <v>173.7310476190477</v>
      </c>
      <c r="D45" s="949">
        <v>184.37615384615384</v>
      </c>
      <c r="E45" s="949">
        <v>183.18584905660381</v>
      </c>
      <c r="F45" s="949">
        <v>162.57264150943391</v>
      </c>
      <c r="G45" s="949">
        <v>141.32592592592593</v>
      </c>
      <c r="H45" s="949">
        <v>143.07916666666668</v>
      </c>
      <c r="I45" s="949">
        <v>148.31177570093456</v>
      </c>
      <c r="J45" s="949">
        <v>139.54485981308414</v>
      </c>
      <c r="K45" s="949"/>
      <c r="L45" s="949"/>
      <c r="M45" s="949"/>
      <c r="N45" s="949"/>
      <c r="O45" s="951">
        <v>158.44999999999999</v>
      </c>
    </row>
    <row r="46" spans="1:15" ht="15" customHeight="1" thickBot="1"/>
    <row r="47" spans="1:15" ht="15.75" thickBot="1">
      <c r="A47" s="900" t="s">
        <v>63</v>
      </c>
      <c r="B47" s="848" t="s">
        <v>56</v>
      </c>
      <c r="C47" s="849">
        <v>97</v>
      </c>
      <c r="D47" s="849">
        <v>94.78</v>
      </c>
      <c r="E47" s="849">
        <v>94.46</v>
      </c>
      <c r="F47" s="849">
        <v>97.93</v>
      </c>
      <c r="G47" s="849">
        <v>96.97</v>
      </c>
      <c r="H47" s="849">
        <v>102.61</v>
      </c>
      <c r="I47" s="849">
        <v>109.27</v>
      </c>
      <c r="J47" s="849">
        <v>99.78</v>
      </c>
      <c r="K47" s="849"/>
      <c r="L47" s="849"/>
      <c r="M47" s="849"/>
      <c r="N47" s="849"/>
      <c r="O47" s="901">
        <v>99.1</v>
      </c>
    </row>
    <row r="48" spans="1:15" ht="22.5" customHeight="1" thickBot="1"/>
    <row r="49" spans="1:15" ht="24.95" customHeight="1" thickBot="1">
      <c r="A49" s="931" t="s">
        <v>145</v>
      </c>
      <c r="B49" s="818"/>
      <c r="C49" s="818"/>
      <c r="D49" s="818"/>
      <c r="E49" s="818"/>
      <c r="F49" s="818"/>
      <c r="G49" s="818"/>
      <c r="H49" s="818"/>
      <c r="I49" s="818"/>
      <c r="J49" s="818"/>
      <c r="K49" s="818"/>
      <c r="L49" s="818"/>
      <c r="M49" s="818"/>
      <c r="N49" s="818"/>
      <c r="O49" s="819"/>
    </row>
    <row r="50" spans="1:15" ht="12.75" customHeight="1">
      <c r="A50" s="821" t="s">
        <v>49</v>
      </c>
      <c r="B50" s="822" t="s">
        <v>85</v>
      </c>
      <c r="C50" s="822" t="s">
        <v>119</v>
      </c>
      <c r="D50" s="822" t="s">
        <v>120</v>
      </c>
      <c r="E50" s="822" t="s">
        <v>121</v>
      </c>
      <c r="F50" s="822" t="s">
        <v>122</v>
      </c>
      <c r="G50" s="822" t="s">
        <v>123</v>
      </c>
      <c r="H50" s="822" t="s">
        <v>124</v>
      </c>
      <c r="I50" s="822" t="s">
        <v>113</v>
      </c>
      <c r="J50" s="822" t="s">
        <v>114</v>
      </c>
      <c r="K50" s="822" t="s">
        <v>115</v>
      </c>
      <c r="L50" s="822" t="s">
        <v>116</v>
      </c>
      <c r="M50" s="822" t="s">
        <v>117</v>
      </c>
      <c r="N50" s="822" t="s">
        <v>118</v>
      </c>
      <c r="O50" s="824" t="s">
        <v>16</v>
      </c>
    </row>
    <row r="51" spans="1:15" ht="13.5" thickBot="1">
      <c r="A51" s="825"/>
      <c r="B51" s="826"/>
      <c r="C51" s="826"/>
      <c r="D51" s="826"/>
      <c r="E51" s="826"/>
      <c r="F51" s="826"/>
      <c r="G51" s="826"/>
      <c r="H51" s="826"/>
      <c r="I51" s="826"/>
      <c r="J51" s="826"/>
      <c r="K51" s="826"/>
      <c r="L51" s="826"/>
      <c r="M51" s="826"/>
      <c r="N51" s="826"/>
      <c r="O51" s="828" t="s">
        <v>146</v>
      </c>
    </row>
    <row r="52" spans="1:15" ht="13.5" thickBot="1">
      <c r="A52" s="932" t="s">
        <v>77</v>
      </c>
      <c r="B52" s="933" t="s">
        <v>53</v>
      </c>
      <c r="C52" s="954">
        <v>5.4101225255155032E-2</v>
      </c>
      <c r="D52" s="954">
        <v>1.7639840351009711E-2</v>
      </c>
      <c r="E52" s="954">
        <v>1.4301382014620827E-2</v>
      </c>
      <c r="F52" s="954">
        <v>-4.314027877257888E-2</v>
      </c>
      <c r="G52" s="954">
        <v>-2.3728785625110792E-2</v>
      </c>
      <c r="H52" s="954">
        <v>1.8626279307273085E-2</v>
      </c>
      <c r="I52" s="954">
        <v>-2.4271472392637682E-2</v>
      </c>
      <c r="J52" s="954">
        <v>1.0825938566552586E-2</v>
      </c>
      <c r="K52" s="954"/>
      <c r="L52" s="954"/>
      <c r="M52" s="954"/>
      <c r="N52" s="954"/>
      <c r="O52" s="955">
        <v>1.4967021816336851E-2</v>
      </c>
    </row>
    <row r="53" spans="1:15" ht="13.5" thickBot="1">
      <c r="A53" s="938"/>
      <c r="B53" s="939" t="s">
        <v>54</v>
      </c>
      <c r="C53" s="956">
        <v>0.11416750131158501</v>
      </c>
      <c r="D53" s="956">
        <v>6.2593299617301937E-2</v>
      </c>
      <c r="E53" s="956">
        <v>1.5965445528715254E-2</v>
      </c>
      <c r="F53" s="956">
        <v>3.108100726498049E-2</v>
      </c>
      <c r="G53" s="956">
        <v>-9.0371262499703477E-3</v>
      </c>
      <c r="H53" s="956">
        <v>9.8056212498378523E-3</v>
      </c>
      <c r="I53" s="956">
        <v>-5.4409426128904849E-2</v>
      </c>
      <c r="J53" s="956">
        <v>-4.7939897413024006E-2</v>
      </c>
      <c r="K53" s="956"/>
      <c r="L53" s="956"/>
      <c r="M53" s="956"/>
      <c r="N53" s="956"/>
      <c r="O53" s="957">
        <v>1.3029782359679217E-2</v>
      </c>
    </row>
    <row r="54" spans="1:15" ht="13.5" thickBot="1">
      <c r="A54" s="938"/>
      <c r="B54" s="939" t="s">
        <v>55</v>
      </c>
      <c r="C54" s="958">
        <v>9.3149312067805079E-2</v>
      </c>
      <c r="D54" s="956">
        <v>8.5817908026108516E-2</v>
      </c>
      <c r="E54" s="956">
        <v>2.1213855740355798E-2</v>
      </c>
      <c r="F54" s="956">
        <v>1.425681961789186E-2</v>
      </c>
      <c r="G54" s="956">
        <v>-6.2116955643378421E-2</v>
      </c>
      <c r="H54" s="956">
        <v>-5.1524903224880958E-2</v>
      </c>
      <c r="I54" s="956">
        <v>-0.10438266367659309</v>
      </c>
      <c r="J54" s="956">
        <v>-7.5803368612984923E-2</v>
      </c>
      <c r="K54" s="956"/>
      <c r="L54" s="956"/>
      <c r="M54" s="956"/>
      <c r="N54" s="956"/>
      <c r="O54" s="957">
        <v>1.3335238367385871E-3</v>
      </c>
    </row>
    <row r="55" spans="1:15" ht="15" thickBot="1">
      <c r="A55" s="938"/>
      <c r="B55" s="943" t="s">
        <v>56</v>
      </c>
      <c r="C55" s="959">
        <v>7.308917201418505E-2</v>
      </c>
      <c r="D55" s="959">
        <v>4.8256209849228175E-2</v>
      </c>
      <c r="E55" s="959">
        <v>1.2216121764525358E-2</v>
      </c>
      <c r="F55" s="959">
        <v>-1.1434017820192766E-2</v>
      </c>
      <c r="G55" s="959">
        <v>-4.0396411141217364E-2</v>
      </c>
      <c r="H55" s="959">
        <v>-1.5674924385184742E-2</v>
      </c>
      <c r="I55" s="959">
        <v>-6.7109096169992805E-2</v>
      </c>
      <c r="J55" s="959">
        <v>-3.8525174300397057E-2</v>
      </c>
      <c r="K55" s="959"/>
      <c r="L55" s="959"/>
      <c r="M55" s="959"/>
      <c r="N55" s="959"/>
      <c r="O55" s="960">
        <v>-1.4946711723420182E-3</v>
      </c>
    </row>
    <row r="56" spans="1:15" ht="13.5" thickBot="1">
      <c r="A56" s="938" t="s">
        <v>57</v>
      </c>
      <c r="B56" s="939" t="s">
        <v>53</v>
      </c>
      <c r="C56" s="956">
        <v>2.4412509680822828E-2</v>
      </c>
      <c r="D56" s="956">
        <v>6.8356686144338971E-2</v>
      </c>
      <c r="E56" s="956">
        <v>4.6795222802681273E-2</v>
      </c>
      <c r="F56" s="956">
        <v>-4.9790665869202094E-3</v>
      </c>
      <c r="G56" s="956">
        <v>2.310964008868064E-2</v>
      </c>
      <c r="H56" s="956">
        <v>6.5588312429613896E-2</v>
      </c>
      <c r="I56" s="956">
        <v>6.6539115646258223E-2</v>
      </c>
      <c r="J56" s="956">
        <v>3.6201525063145931E-2</v>
      </c>
      <c r="K56" s="956"/>
      <c r="L56" s="956"/>
      <c r="M56" s="956"/>
      <c r="N56" s="956"/>
      <c r="O56" s="957">
        <v>3.8480801335559263E-2</v>
      </c>
    </row>
    <row r="57" spans="1:15" ht="13.5" thickBot="1">
      <c r="A57" s="938"/>
      <c r="B57" s="939" t="s">
        <v>60</v>
      </c>
      <c r="C57" s="956">
        <v>-3.2583965601916454E-2</v>
      </c>
      <c r="D57" s="956">
        <v>4.25071179372027E-3</v>
      </c>
      <c r="E57" s="956">
        <v>2.3456602242175568E-2</v>
      </c>
      <c r="F57" s="956">
        <v>3.8437850226669075E-2</v>
      </c>
      <c r="G57" s="956">
        <v>6.5987187576868143E-3</v>
      </c>
      <c r="H57" s="956">
        <v>-1.9518476128191806E-3</v>
      </c>
      <c r="I57" s="956">
        <v>2.2684953259543201E-3</v>
      </c>
      <c r="J57" s="956">
        <v>-3.2008623629185161E-3</v>
      </c>
      <c r="K57" s="956"/>
      <c r="L57" s="956"/>
      <c r="M57" s="956"/>
      <c r="N57" s="956"/>
      <c r="O57" s="957">
        <v>4.7072248769702346E-3</v>
      </c>
    </row>
    <row r="58" spans="1:15" ht="15" thickBot="1">
      <c r="A58" s="938"/>
      <c r="B58" s="943" t="s">
        <v>56</v>
      </c>
      <c r="C58" s="959">
        <v>8.9196684956434971E-3</v>
      </c>
      <c r="D58" s="959">
        <v>5.0655512617510501E-2</v>
      </c>
      <c r="E58" s="959">
        <v>4.0558602571784071E-2</v>
      </c>
      <c r="F58" s="959">
        <v>6.9148259400008431E-3</v>
      </c>
      <c r="G58" s="959">
        <v>1.8672085864000595E-2</v>
      </c>
      <c r="H58" s="959">
        <v>4.7082376659013006E-2</v>
      </c>
      <c r="I58" s="959">
        <v>4.9015944355821621E-2</v>
      </c>
      <c r="J58" s="959">
        <v>2.742874016187348E-2</v>
      </c>
      <c r="K58" s="959"/>
      <c r="L58" s="959"/>
      <c r="M58" s="959"/>
      <c r="N58" s="959"/>
      <c r="O58" s="960">
        <v>2.926320853042565E-2</v>
      </c>
    </row>
    <row r="59" spans="1:15" ht="13.5" thickBot="1">
      <c r="A59" s="938" t="s">
        <v>58</v>
      </c>
      <c r="B59" s="939" t="s">
        <v>53</v>
      </c>
      <c r="C59" s="956">
        <v>0.19981212445135474</v>
      </c>
      <c r="D59" s="956">
        <v>0.11456797879966828</v>
      </c>
      <c r="E59" s="956">
        <v>6.7156011774473612E-2</v>
      </c>
      <c r="F59" s="956">
        <v>3.3875565990273047E-3</v>
      </c>
      <c r="G59" s="956">
        <v>5.9835942829570249E-2</v>
      </c>
      <c r="H59" s="956">
        <v>9.4674155782636209E-3</v>
      </c>
      <c r="I59" s="956">
        <v>9.4296410482272552E-2</v>
      </c>
      <c r="J59" s="956">
        <v>8.7414292244400407E-2</v>
      </c>
      <c r="K59" s="956"/>
      <c r="L59" s="956"/>
      <c r="M59" s="956"/>
      <c r="N59" s="956"/>
      <c r="O59" s="957">
        <v>4.240360320773371E-2</v>
      </c>
    </row>
    <row r="60" spans="1:15" ht="13.5" thickBot="1">
      <c r="A60" s="938"/>
      <c r="B60" s="939" t="s">
        <v>54</v>
      </c>
      <c r="C60" s="956">
        <v>4.7055256064689861E-2</v>
      </c>
      <c r="D60" s="956">
        <v>-6.1702167194168232E-2</v>
      </c>
      <c r="E60" s="956">
        <v>2.3939764463607602E-2</v>
      </c>
      <c r="F60" s="956">
        <v>-1.158705658031701E-2</v>
      </c>
      <c r="G60" s="956">
        <v>0.12939929145871584</v>
      </c>
      <c r="H60" s="956">
        <v>0.17522702568535664</v>
      </c>
      <c r="I60" s="956">
        <v>-1.4897304792443089E-2</v>
      </c>
      <c r="J60" s="956">
        <v>-6.191574093481466E-2</v>
      </c>
      <c r="K60" s="956"/>
      <c r="L60" s="956"/>
      <c r="M60" s="956"/>
      <c r="N60" s="956"/>
      <c r="O60" s="957">
        <v>2.3674277128302779E-2</v>
      </c>
    </row>
    <row r="61" spans="1:15" ht="13.5" thickBot="1">
      <c r="A61" s="938"/>
      <c r="B61" s="939" t="s">
        <v>55</v>
      </c>
      <c r="C61" s="956">
        <v>8.6481764577419455E-3</v>
      </c>
      <c r="D61" s="956">
        <v>-3.9939959537948775E-3</v>
      </c>
      <c r="E61" s="956">
        <v>4.1253024109451968E-2</v>
      </c>
      <c r="F61" s="956">
        <v>-0.10078560494468988</v>
      </c>
      <c r="G61" s="956">
        <v>-4.7510167363232506E-2</v>
      </c>
      <c r="H61" s="956">
        <v>4.821581558446713E-2</v>
      </c>
      <c r="I61" s="956">
        <v>-2.1510262819056249E-2</v>
      </c>
      <c r="J61" s="956">
        <v>-2.2211035038260059E-2</v>
      </c>
      <c r="K61" s="956"/>
      <c r="L61" s="956"/>
      <c r="M61" s="956"/>
      <c r="N61" s="956"/>
      <c r="O61" s="957">
        <v>-1.2329434697855756E-2</v>
      </c>
    </row>
    <row r="62" spans="1:15" ht="15" thickBot="1">
      <c r="A62" s="938"/>
      <c r="B62" s="943" t="s">
        <v>56</v>
      </c>
      <c r="C62" s="959">
        <v>2.090468206241116E-2</v>
      </c>
      <c r="D62" s="959">
        <v>-5.9140702919040208E-2</v>
      </c>
      <c r="E62" s="959">
        <v>3.5890172961023828E-2</v>
      </c>
      <c r="F62" s="959">
        <v>6.3760959999077799E-3</v>
      </c>
      <c r="G62" s="959">
        <v>0.10253315066123637</v>
      </c>
      <c r="H62" s="959">
        <v>0.14125196273991683</v>
      </c>
      <c r="I62" s="959">
        <v>3.9904359966867392E-2</v>
      </c>
      <c r="J62" s="959">
        <v>1.1686844128283939E-2</v>
      </c>
      <c r="K62" s="959"/>
      <c r="L62" s="959"/>
      <c r="M62" s="959"/>
      <c r="N62" s="959"/>
      <c r="O62" s="960">
        <v>1.8898248725338043E-2</v>
      </c>
    </row>
    <row r="63" spans="1:15" ht="13.5" thickBot="1">
      <c r="A63" s="938" t="s">
        <v>59</v>
      </c>
      <c r="B63" s="939" t="s">
        <v>53</v>
      </c>
      <c r="C63" s="956">
        <v>-4.0660773385675718E-2</v>
      </c>
      <c r="D63" s="956">
        <v>-7.1183652988402915E-2</v>
      </c>
      <c r="E63" s="956">
        <v>-9.2264601697009591E-2</v>
      </c>
      <c r="F63" s="956">
        <v>-0.1278802319335603</v>
      </c>
      <c r="G63" s="956">
        <v>5.9445299054175463E-2</v>
      </c>
      <c r="H63" s="956">
        <v>6.8700577645666565E-4</v>
      </c>
      <c r="I63" s="956">
        <v>7.4300385845633976E-3</v>
      </c>
      <c r="J63" s="956">
        <v>-2.1154535675869383E-2</v>
      </c>
      <c r="K63" s="956"/>
      <c r="L63" s="956"/>
      <c r="M63" s="956"/>
      <c r="N63" s="956"/>
      <c r="O63" s="957">
        <v>-2.4373048645382228E-2</v>
      </c>
    </row>
    <row r="64" spans="1:15" ht="13.5" thickBot="1">
      <c r="A64" s="938"/>
      <c r="B64" s="939" t="s">
        <v>60</v>
      </c>
      <c r="C64" s="956">
        <v>4.3304408763938401E-2</v>
      </c>
      <c r="D64" s="956">
        <v>-5.8141858141857504E-3</v>
      </c>
      <c r="E64" s="956">
        <v>1.2789193849691086E-2</v>
      </c>
      <c r="F64" s="956">
        <v>-9.333631651564317E-2</v>
      </c>
      <c r="G64" s="956">
        <v>9.0910969234901076E-4</v>
      </c>
      <c r="H64" s="956">
        <v>-2.6423218311432441E-2</v>
      </c>
      <c r="I64" s="956">
        <v>9.4595766828591402E-2</v>
      </c>
      <c r="J64" s="956">
        <v>-5.370347420167767E-3</v>
      </c>
      <c r="K64" s="956"/>
      <c r="L64" s="956"/>
      <c r="M64" s="956"/>
      <c r="N64" s="956"/>
      <c r="O64" s="957">
        <v>6.5125366330184213E-4</v>
      </c>
    </row>
    <row r="65" spans="1:15" ht="15" thickBot="1">
      <c r="A65" s="938"/>
      <c r="B65" s="943" t="s">
        <v>56</v>
      </c>
      <c r="C65" s="959">
        <v>-1.4952502772577259E-4</v>
      </c>
      <c r="D65" s="959">
        <v>-4.4320738295811075E-2</v>
      </c>
      <c r="E65" s="959">
        <v>-5.0161665857651548E-2</v>
      </c>
      <c r="F65" s="959">
        <v>-0.11320410959989233</v>
      </c>
      <c r="G65" s="959">
        <v>3.460580767342377E-2</v>
      </c>
      <c r="H65" s="959">
        <v>-1.0384784465955015E-2</v>
      </c>
      <c r="I65" s="959">
        <v>4.2131072529332181E-2</v>
      </c>
      <c r="J65" s="959">
        <v>-1.4686090114187533E-2</v>
      </c>
      <c r="K65" s="959"/>
      <c r="L65" s="959"/>
      <c r="M65" s="959"/>
      <c r="N65" s="959"/>
      <c r="O65" s="960">
        <v>-7.4668657830875224E-3</v>
      </c>
    </row>
    <row r="66" spans="1:15" ht="13.5" thickBot="1">
      <c r="A66" s="938" t="s">
        <v>61</v>
      </c>
      <c r="B66" s="939" t="s">
        <v>53</v>
      </c>
      <c r="C66" s="961">
        <v>-7.2928168263699675E-2</v>
      </c>
      <c r="D66" s="961">
        <v>-0.16062259189931297</v>
      </c>
      <c r="E66" s="961">
        <v>0.19490707113864555</v>
      </c>
      <c r="F66" s="961">
        <v>-5.2023121387283983E-3</v>
      </c>
      <c r="G66" s="961">
        <v>0.57413875088133548</v>
      </c>
      <c r="H66" s="961">
        <v>-0.15321670726434877</v>
      </c>
      <c r="I66" s="961">
        <v>-0.14650180763616058</v>
      </c>
      <c r="J66" s="961">
        <v>-0.16384401174571195</v>
      </c>
      <c r="K66" s="961"/>
      <c r="L66" s="961"/>
      <c r="M66" s="961"/>
      <c r="N66" s="961"/>
      <c r="O66" s="962">
        <v>-2.2213855421686742E-2</v>
      </c>
    </row>
    <row r="67" spans="1:15" ht="13.5" thickBot="1">
      <c r="A67" s="963"/>
      <c r="B67" s="964" t="s">
        <v>54</v>
      </c>
      <c r="C67" s="961">
        <v>2.3285666241941602E-2</v>
      </c>
      <c r="D67" s="961">
        <v>-0.13669996810307836</v>
      </c>
      <c r="E67" s="961">
        <v>-0.20546966350526183</v>
      </c>
      <c r="F67" s="961">
        <v>-0.14874911005513505</v>
      </c>
      <c r="G67" s="961">
        <v>-0.11147203886099141</v>
      </c>
      <c r="H67" s="961">
        <v>-0.14100619856004942</v>
      </c>
      <c r="I67" s="961">
        <v>-0.15109605666444959</v>
      </c>
      <c r="J67" s="961">
        <v>-0.23474878574739505</v>
      </c>
      <c r="K67" s="961"/>
      <c r="L67" s="961"/>
      <c r="M67" s="961"/>
      <c r="N67" s="961"/>
      <c r="O67" s="962">
        <v>-0.13760402554673881</v>
      </c>
    </row>
    <row r="68" spans="1:15" ht="15" thickBot="1">
      <c r="A68" s="963"/>
      <c r="B68" s="965" t="s">
        <v>56</v>
      </c>
      <c r="C68" s="966">
        <v>-1.3296029686343771E-2</v>
      </c>
      <c r="D68" s="966">
        <v>-0.14509508230242307</v>
      </c>
      <c r="E68" s="966">
        <v>-8.6585963051581047E-2</v>
      </c>
      <c r="F68" s="966">
        <v>-9.2746237811384191E-2</v>
      </c>
      <c r="G68" s="966">
        <v>0.10272579645405676</v>
      </c>
      <c r="H68" s="966">
        <v>-0.1460261584681212</v>
      </c>
      <c r="I68" s="966">
        <v>-0.14920454362102062</v>
      </c>
      <c r="J68" s="966">
        <v>-0.20761281547278401</v>
      </c>
      <c r="K68" s="966"/>
      <c r="L68" s="966"/>
      <c r="M68" s="966"/>
      <c r="N68" s="966"/>
      <c r="O68" s="967">
        <v>-9.5679487574292468E-2</v>
      </c>
    </row>
    <row r="69" spans="1:15" ht="15.75" thickBot="1">
      <c r="A69" s="968" t="s">
        <v>78</v>
      </c>
      <c r="B69" s="969"/>
      <c r="C69" s="970">
        <v>3.7453310374953648E-2</v>
      </c>
      <c r="D69" s="970">
        <v>-1.0390099351094662E-2</v>
      </c>
      <c r="E69" s="970">
        <v>-2.9272069384234647E-3</v>
      </c>
      <c r="F69" s="970">
        <v>-2.863379331697594E-2</v>
      </c>
      <c r="G69" s="970">
        <v>1.5562267414434464E-2</v>
      </c>
      <c r="H69" s="970">
        <v>-5.3518674911280347E-4</v>
      </c>
      <c r="I69" s="970">
        <v>-3.1656396934675431E-2</v>
      </c>
      <c r="J69" s="970">
        <v>-4.2086502211876695E-2</v>
      </c>
      <c r="K69" s="970"/>
      <c r="L69" s="970"/>
      <c r="M69" s="970"/>
      <c r="N69" s="970"/>
      <c r="O69" s="971">
        <v>-5.4275796781318103E-3</v>
      </c>
    </row>
    <row r="70" spans="1:15" ht="15" customHeight="1" thickBot="1"/>
    <row r="71" spans="1:15" ht="15.75" thickBot="1">
      <c r="A71" s="900" t="s">
        <v>63</v>
      </c>
      <c r="B71" s="848" t="s">
        <v>56</v>
      </c>
      <c r="C71" s="972">
        <v>6.2989690721649477E-2</v>
      </c>
      <c r="D71" s="972">
        <v>5.634100021101502E-2</v>
      </c>
      <c r="E71" s="972">
        <v>7.2411602794833829E-2</v>
      </c>
      <c r="F71" s="972">
        <v>-1.3683243132850029E-2</v>
      </c>
      <c r="G71" s="972">
        <v>7.7756007012478146E-2</v>
      </c>
      <c r="H71" s="972">
        <v>3.1186044245200301E-2</v>
      </c>
      <c r="I71" s="972">
        <v>8.7947286537933558E-2</v>
      </c>
      <c r="J71" s="972">
        <v>6.5644417718981732E-2</v>
      </c>
      <c r="K71" s="972"/>
      <c r="L71" s="972"/>
      <c r="M71" s="972"/>
      <c r="N71" s="972"/>
      <c r="O71" s="973">
        <v>5.2976791120080732E-2</v>
      </c>
    </row>
  </sheetData>
  <mergeCells count="39">
    <mergeCell ref="A56:A58"/>
    <mergeCell ref="A59:A62"/>
    <mergeCell ref="A63:A65"/>
    <mergeCell ref="A66:A68"/>
    <mergeCell ref="A69:B69"/>
    <mergeCell ref="J50:J51"/>
    <mergeCell ref="K50:K51"/>
    <mergeCell ref="L50:L51"/>
    <mergeCell ref="M50:M51"/>
    <mergeCell ref="N50:N51"/>
    <mergeCell ref="A52:A55"/>
    <mergeCell ref="A49:O49"/>
    <mergeCell ref="A50:A51"/>
    <mergeCell ref="B50:B51"/>
    <mergeCell ref="C50:C51"/>
    <mergeCell ref="D50:D51"/>
    <mergeCell ref="E50:E51"/>
    <mergeCell ref="F50:F51"/>
    <mergeCell ref="G50:G51"/>
    <mergeCell ref="H50:H51"/>
    <mergeCell ref="I50:I51"/>
    <mergeCell ref="A28:A31"/>
    <mergeCell ref="A32:A34"/>
    <mergeCell ref="A35:A38"/>
    <mergeCell ref="A39:A41"/>
    <mergeCell ref="A42:A44"/>
    <mergeCell ref="A45:B45"/>
    <mergeCell ref="A15:A17"/>
    <mergeCell ref="A18:A20"/>
    <mergeCell ref="A21:B21"/>
    <mergeCell ref="A25:O25"/>
    <mergeCell ref="A26:A27"/>
    <mergeCell ref="B26:B27"/>
    <mergeCell ref="A1:O1"/>
    <mergeCell ref="A2:A3"/>
    <mergeCell ref="B2:B3"/>
    <mergeCell ref="A4:A7"/>
    <mergeCell ref="A8:A10"/>
    <mergeCell ref="A11:A14"/>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521" customWidth="1"/>
    <col min="2" max="2" width="26.140625" style="521" bestFit="1" customWidth="1"/>
    <col min="3" max="14" width="12.5703125" style="899" bestFit="1" customWidth="1"/>
    <col min="15" max="15" width="15.5703125" style="521" bestFit="1" customWidth="1"/>
    <col min="16" max="256" width="9.140625" style="521"/>
    <col min="257" max="257" width="15.85546875" style="521" customWidth="1"/>
    <col min="258" max="258" width="26.140625" style="521" bestFit="1" customWidth="1"/>
    <col min="259" max="270" width="12.5703125" style="521" bestFit="1" customWidth="1"/>
    <col min="271" max="271" width="15.5703125" style="521" bestFit="1" customWidth="1"/>
    <col min="272" max="512" width="9.140625" style="521"/>
    <col min="513" max="513" width="15.85546875" style="521" customWidth="1"/>
    <col min="514" max="514" width="26.140625" style="521" bestFit="1" customWidth="1"/>
    <col min="515" max="526" width="12.5703125" style="521" bestFit="1" customWidth="1"/>
    <col min="527" max="527" width="15.5703125" style="521" bestFit="1" customWidth="1"/>
    <col min="528" max="768" width="9.140625" style="521"/>
    <col min="769" max="769" width="15.85546875" style="521" customWidth="1"/>
    <col min="770" max="770" width="26.140625" style="521" bestFit="1" customWidth="1"/>
    <col min="771" max="782" width="12.5703125" style="521" bestFit="1" customWidth="1"/>
    <col min="783" max="783" width="15.5703125" style="521" bestFit="1" customWidth="1"/>
    <col min="784" max="1024" width="9.140625" style="521"/>
    <col min="1025" max="1025" width="15.85546875" style="521" customWidth="1"/>
    <col min="1026" max="1026" width="26.140625" style="521" bestFit="1" customWidth="1"/>
    <col min="1027" max="1038" width="12.5703125" style="521" bestFit="1" customWidth="1"/>
    <col min="1039" max="1039" width="15.5703125" style="521" bestFit="1" customWidth="1"/>
    <col min="1040" max="1280" width="9.140625" style="521"/>
    <col min="1281" max="1281" width="15.85546875" style="521" customWidth="1"/>
    <col min="1282" max="1282" width="26.140625" style="521" bestFit="1" customWidth="1"/>
    <col min="1283" max="1294" width="12.5703125" style="521" bestFit="1" customWidth="1"/>
    <col min="1295" max="1295" width="15.5703125" style="521" bestFit="1" customWidth="1"/>
    <col min="1296" max="1536" width="9.140625" style="521"/>
    <col min="1537" max="1537" width="15.85546875" style="521" customWidth="1"/>
    <col min="1538" max="1538" width="26.140625" style="521" bestFit="1" customWidth="1"/>
    <col min="1539" max="1550" width="12.5703125" style="521" bestFit="1" customWidth="1"/>
    <col min="1551" max="1551" width="15.5703125" style="521" bestFit="1" customWidth="1"/>
    <col min="1552" max="1792" width="9.140625" style="521"/>
    <col min="1793" max="1793" width="15.85546875" style="521" customWidth="1"/>
    <col min="1794" max="1794" width="26.140625" style="521" bestFit="1" customWidth="1"/>
    <col min="1795" max="1806" width="12.5703125" style="521" bestFit="1" customWidth="1"/>
    <col min="1807" max="1807" width="15.5703125" style="521" bestFit="1" customWidth="1"/>
    <col min="1808" max="2048" width="9.140625" style="521"/>
    <col min="2049" max="2049" width="15.85546875" style="521" customWidth="1"/>
    <col min="2050" max="2050" width="26.140625" style="521" bestFit="1" customWidth="1"/>
    <col min="2051" max="2062" width="12.5703125" style="521" bestFit="1" customWidth="1"/>
    <col min="2063" max="2063" width="15.5703125" style="521" bestFit="1" customWidth="1"/>
    <col min="2064" max="2304" width="9.140625" style="521"/>
    <col min="2305" max="2305" width="15.85546875" style="521" customWidth="1"/>
    <col min="2306" max="2306" width="26.140625" style="521" bestFit="1" customWidth="1"/>
    <col min="2307" max="2318" width="12.5703125" style="521" bestFit="1" customWidth="1"/>
    <col min="2319" max="2319" width="15.5703125" style="521" bestFit="1" customWidth="1"/>
    <col min="2320" max="2560" width="9.140625" style="521"/>
    <col min="2561" max="2561" width="15.85546875" style="521" customWidth="1"/>
    <col min="2562" max="2562" width="26.140625" style="521" bestFit="1" customWidth="1"/>
    <col min="2563" max="2574" width="12.5703125" style="521" bestFit="1" customWidth="1"/>
    <col min="2575" max="2575" width="15.5703125" style="521" bestFit="1" customWidth="1"/>
    <col min="2576" max="2816" width="9.140625" style="521"/>
    <col min="2817" max="2817" width="15.85546875" style="521" customWidth="1"/>
    <col min="2818" max="2818" width="26.140625" style="521" bestFit="1" customWidth="1"/>
    <col min="2819" max="2830" width="12.5703125" style="521" bestFit="1" customWidth="1"/>
    <col min="2831" max="2831" width="15.5703125" style="521" bestFit="1" customWidth="1"/>
    <col min="2832" max="3072" width="9.140625" style="521"/>
    <col min="3073" max="3073" width="15.85546875" style="521" customWidth="1"/>
    <col min="3074" max="3074" width="26.140625" style="521" bestFit="1" customWidth="1"/>
    <col min="3075" max="3086" width="12.5703125" style="521" bestFit="1" customWidth="1"/>
    <col min="3087" max="3087" width="15.5703125" style="521" bestFit="1" customWidth="1"/>
    <col min="3088" max="3328" width="9.140625" style="521"/>
    <col min="3329" max="3329" width="15.85546875" style="521" customWidth="1"/>
    <col min="3330" max="3330" width="26.140625" style="521" bestFit="1" customWidth="1"/>
    <col min="3331" max="3342" width="12.5703125" style="521" bestFit="1" customWidth="1"/>
    <col min="3343" max="3343" width="15.5703125" style="521" bestFit="1" customWidth="1"/>
    <col min="3344" max="3584" width="9.140625" style="521"/>
    <col min="3585" max="3585" width="15.85546875" style="521" customWidth="1"/>
    <col min="3586" max="3586" width="26.140625" style="521" bestFit="1" customWidth="1"/>
    <col min="3587" max="3598" width="12.5703125" style="521" bestFit="1" customWidth="1"/>
    <col min="3599" max="3599" width="15.5703125" style="521" bestFit="1" customWidth="1"/>
    <col min="3600" max="3840" width="9.140625" style="521"/>
    <col min="3841" max="3841" width="15.85546875" style="521" customWidth="1"/>
    <col min="3842" max="3842" width="26.140625" style="521" bestFit="1" customWidth="1"/>
    <col min="3843" max="3854" width="12.5703125" style="521" bestFit="1" customWidth="1"/>
    <col min="3855" max="3855" width="15.5703125" style="521" bestFit="1" customWidth="1"/>
    <col min="3856" max="4096" width="9.140625" style="521"/>
    <col min="4097" max="4097" width="15.85546875" style="521" customWidth="1"/>
    <col min="4098" max="4098" width="26.140625" style="521" bestFit="1" customWidth="1"/>
    <col min="4099" max="4110" width="12.5703125" style="521" bestFit="1" customWidth="1"/>
    <col min="4111" max="4111" width="15.5703125" style="521" bestFit="1" customWidth="1"/>
    <col min="4112" max="4352" width="9.140625" style="521"/>
    <col min="4353" max="4353" width="15.85546875" style="521" customWidth="1"/>
    <col min="4354" max="4354" width="26.140625" style="521" bestFit="1" customWidth="1"/>
    <col min="4355" max="4366" width="12.5703125" style="521" bestFit="1" customWidth="1"/>
    <col min="4367" max="4367" width="15.5703125" style="521" bestFit="1" customWidth="1"/>
    <col min="4368" max="4608" width="9.140625" style="521"/>
    <col min="4609" max="4609" width="15.85546875" style="521" customWidth="1"/>
    <col min="4610" max="4610" width="26.140625" style="521" bestFit="1" customWidth="1"/>
    <col min="4611" max="4622" width="12.5703125" style="521" bestFit="1" customWidth="1"/>
    <col min="4623" max="4623" width="15.5703125" style="521" bestFit="1" customWidth="1"/>
    <col min="4624" max="4864" width="9.140625" style="521"/>
    <col min="4865" max="4865" width="15.85546875" style="521" customWidth="1"/>
    <col min="4866" max="4866" width="26.140625" style="521" bestFit="1" customWidth="1"/>
    <col min="4867" max="4878" width="12.5703125" style="521" bestFit="1" customWidth="1"/>
    <col min="4879" max="4879" width="15.5703125" style="521" bestFit="1" customWidth="1"/>
    <col min="4880" max="5120" width="9.140625" style="521"/>
    <col min="5121" max="5121" width="15.85546875" style="521" customWidth="1"/>
    <col min="5122" max="5122" width="26.140625" style="521" bestFit="1" customWidth="1"/>
    <col min="5123" max="5134" width="12.5703125" style="521" bestFit="1" customWidth="1"/>
    <col min="5135" max="5135" width="15.5703125" style="521" bestFit="1" customWidth="1"/>
    <col min="5136" max="5376" width="9.140625" style="521"/>
    <col min="5377" max="5377" width="15.85546875" style="521" customWidth="1"/>
    <col min="5378" max="5378" width="26.140625" style="521" bestFit="1" customWidth="1"/>
    <col min="5379" max="5390" width="12.5703125" style="521" bestFit="1" customWidth="1"/>
    <col min="5391" max="5391" width="15.5703125" style="521" bestFit="1" customWidth="1"/>
    <col min="5392" max="5632" width="9.140625" style="521"/>
    <col min="5633" max="5633" width="15.85546875" style="521" customWidth="1"/>
    <col min="5634" max="5634" width="26.140625" style="521" bestFit="1" customWidth="1"/>
    <col min="5635" max="5646" width="12.5703125" style="521" bestFit="1" customWidth="1"/>
    <col min="5647" max="5647" width="15.5703125" style="521" bestFit="1" customWidth="1"/>
    <col min="5648" max="5888" width="9.140625" style="521"/>
    <col min="5889" max="5889" width="15.85546875" style="521" customWidth="1"/>
    <col min="5890" max="5890" width="26.140625" style="521" bestFit="1" customWidth="1"/>
    <col min="5891" max="5902" width="12.5703125" style="521" bestFit="1" customWidth="1"/>
    <col min="5903" max="5903" width="15.5703125" style="521" bestFit="1" customWidth="1"/>
    <col min="5904" max="6144" width="9.140625" style="521"/>
    <col min="6145" max="6145" width="15.85546875" style="521" customWidth="1"/>
    <col min="6146" max="6146" width="26.140625" style="521" bestFit="1" customWidth="1"/>
    <col min="6147" max="6158" width="12.5703125" style="521" bestFit="1" customWidth="1"/>
    <col min="6159" max="6159" width="15.5703125" style="521" bestFit="1" customWidth="1"/>
    <col min="6160" max="6400" width="9.140625" style="521"/>
    <col min="6401" max="6401" width="15.85546875" style="521" customWidth="1"/>
    <col min="6402" max="6402" width="26.140625" style="521" bestFit="1" customWidth="1"/>
    <col min="6403" max="6414" width="12.5703125" style="521" bestFit="1" customWidth="1"/>
    <col min="6415" max="6415" width="15.5703125" style="521" bestFit="1" customWidth="1"/>
    <col min="6416" max="6656" width="9.140625" style="521"/>
    <col min="6657" max="6657" width="15.85546875" style="521" customWidth="1"/>
    <col min="6658" max="6658" width="26.140625" style="521" bestFit="1" customWidth="1"/>
    <col min="6659" max="6670" width="12.5703125" style="521" bestFit="1" customWidth="1"/>
    <col min="6671" max="6671" width="15.5703125" style="521" bestFit="1" customWidth="1"/>
    <col min="6672" max="6912" width="9.140625" style="521"/>
    <col min="6913" max="6913" width="15.85546875" style="521" customWidth="1"/>
    <col min="6914" max="6914" width="26.140625" style="521" bestFit="1" customWidth="1"/>
    <col min="6915" max="6926" width="12.5703125" style="521" bestFit="1" customWidth="1"/>
    <col min="6927" max="6927" width="15.5703125" style="521" bestFit="1" customWidth="1"/>
    <col min="6928" max="7168" width="9.140625" style="521"/>
    <col min="7169" max="7169" width="15.85546875" style="521" customWidth="1"/>
    <col min="7170" max="7170" width="26.140625" style="521" bestFit="1" customWidth="1"/>
    <col min="7171" max="7182" width="12.5703125" style="521" bestFit="1" customWidth="1"/>
    <col min="7183" max="7183" width="15.5703125" style="521" bestFit="1" customWidth="1"/>
    <col min="7184" max="7424" width="9.140625" style="521"/>
    <col min="7425" max="7425" width="15.85546875" style="521" customWidth="1"/>
    <col min="7426" max="7426" width="26.140625" style="521" bestFit="1" customWidth="1"/>
    <col min="7427" max="7438" width="12.5703125" style="521" bestFit="1" customWidth="1"/>
    <col min="7439" max="7439" width="15.5703125" style="521" bestFit="1" customWidth="1"/>
    <col min="7440" max="7680" width="9.140625" style="521"/>
    <col min="7681" max="7681" width="15.85546875" style="521" customWidth="1"/>
    <col min="7682" max="7682" width="26.140625" style="521" bestFit="1" customWidth="1"/>
    <col min="7683" max="7694" width="12.5703125" style="521" bestFit="1" customWidth="1"/>
    <col min="7695" max="7695" width="15.5703125" style="521" bestFit="1" customWidth="1"/>
    <col min="7696" max="7936" width="9.140625" style="521"/>
    <col min="7937" max="7937" width="15.85546875" style="521" customWidth="1"/>
    <col min="7938" max="7938" width="26.140625" style="521" bestFit="1" customWidth="1"/>
    <col min="7939" max="7950" width="12.5703125" style="521" bestFit="1" customWidth="1"/>
    <col min="7951" max="7951" width="15.5703125" style="521" bestFit="1" customWidth="1"/>
    <col min="7952" max="8192" width="9.140625" style="521"/>
    <col min="8193" max="8193" width="15.85546875" style="521" customWidth="1"/>
    <col min="8194" max="8194" width="26.140625" style="521" bestFit="1" customWidth="1"/>
    <col min="8195" max="8206" width="12.5703125" style="521" bestFit="1" customWidth="1"/>
    <col min="8207" max="8207" width="15.5703125" style="521" bestFit="1" customWidth="1"/>
    <col min="8208" max="8448" width="9.140625" style="521"/>
    <col min="8449" max="8449" width="15.85546875" style="521" customWidth="1"/>
    <col min="8450" max="8450" width="26.140625" style="521" bestFit="1" customWidth="1"/>
    <col min="8451" max="8462" width="12.5703125" style="521" bestFit="1" customWidth="1"/>
    <col min="8463" max="8463" width="15.5703125" style="521" bestFit="1" customWidth="1"/>
    <col min="8464" max="8704" width="9.140625" style="521"/>
    <col min="8705" max="8705" width="15.85546875" style="521" customWidth="1"/>
    <col min="8706" max="8706" width="26.140625" style="521" bestFit="1" customWidth="1"/>
    <col min="8707" max="8718" width="12.5703125" style="521" bestFit="1" customWidth="1"/>
    <col min="8719" max="8719" width="15.5703125" style="521" bestFit="1" customWidth="1"/>
    <col min="8720" max="8960" width="9.140625" style="521"/>
    <col min="8961" max="8961" width="15.85546875" style="521" customWidth="1"/>
    <col min="8962" max="8962" width="26.140625" style="521" bestFit="1" customWidth="1"/>
    <col min="8963" max="8974" width="12.5703125" style="521" bestFit="1" customWidth="1"/>
    <col min="8975" max="8975" width="15.5703125" style="521" bestFit="1" customWidth="1"/>
    <col min="8976" max="9216" width="9.140625" style="521"/>
    <col min="9217" max="9217" width="15.85546875" style="521" customWidth="1"/>
    <col min="9218" max="9218" width="26.140625" style="521" bestFit="1" customWidth="1"/>
    <col min="9219" max="9230" width="12.5703125" style="521" bestFit="1" customWidth="1"/>
    <col min="9231" max="9231" width="15.5703125" style="521" bestFit="1" customWidth="1"/>
    <col min="9232" max="9472" width="9.140625" style="521"/>
    <col min="9473" max="9473" width="15.85546875" style="521" customWidth="1"/>
    <col min="9474" max="9474" width="26.140625" style="521" bestFit="1" customWidth="1"/>
    <col min="9475" max="9486" width="12.5703125" style="521" bestFit="1" customWidth="1"/>
    <col min="9487" max="9487" width="15.5703125" style="521" bestFit="1" customWidth="1"/>
    <col min="9488" max="9728" width="9.140625" style="521"/>
    <col min="9729" max="9729" width="15.85546875" style="521" customWidth="1"/>
    <col min="9730" max="9730" width="26.140625" style="521" bestFit="1" customWidth="1"/>
    <col min="9731" max="9742" width="12.5703125" style="521" bestFit="1" customWidth="1"/>
    <col min="9743" max="9743" width="15.5703125" style="521" bestFit="1" customWidth="1"/>
    <col min="9744" max="9984" width="9.140625" style="521"/>
    <col min="9985" max="9985" width="15.85546875" style="521" customWidth="1"/>
    <col min="9986" max="9986" width="26.140625" style="521" bestFit="1" customWidth="1"/>
    <col min="9987" max="9998" width="12.5703125" style="521" bestFit="1" customWidth="1"/>
    <col min="9999" max="9999" width="15.5703125" style="521" bestFit="1" customWidth="1"/>
    <col min="10000" max="10240" width="9.140625" style="521"/>
    <col min="10241" max="10241" width="15.85546875" style="521" customWidth="1"/>
    <col min="10242" max="10242" width="26.140625" style="521" bestFit="1" customWidth="1"/>
    <col min="10243" max="10254" width="12.5703125" style="521" bestFit="1" customWidth="1"/>
    <col min="10255" max="10255" width="15.5703125" style="521" bestFit="1" customWidth="1"/>
    <col min="10256" max="10496" width="9.140625" style="521"/>
    <col min="10497" max="10497" width="15.85546875" style="521" customWidth="1"/>
    <col min="10498" max="10498" width="26.140625" style="521" bestFit="1" customWidth="1"/>
    <col min="10499" max="10510" width="12.5703125" style="521" bestFit="1" customWidth="1"/>
    <col min="10511" max="10511" width="15.5703125" style="521" bestFit="1" customWidth="1"/>
    <col min="10512" max="10752" width="9.140625" style="521"/>
    <col min="10753" max="10753" width="15.85546875" style="521" customWidth="1"/>
    <col min="10754" max="10754" width="26.140625" style="521" bestFit="1" customWidth="1"/>
    <col min="10755" max="10766" width="12.5703125" style="521" bestFit="1" customWidth="1"/>
    <col min="10767" max="10767" width="15.5703125" style="521" bestFit="1" customWidth="1"/>
    <col min="10768" max="11008" width="9.140625" style="521"/>
    <col min="11009" max="11009" width="15.85546875" style="521" customWidth="1"/>
    <col min="11010" max="11010" width="26.140625" style="521" bestFit="1" customWidth="1"/>
    <col min="11011" max="11022" width="12.5703125" style="521" bestFit="1" customWidth="1"/>
    <col min="11023" max="11023" width="15.5703125" style="521" bestFit="1" customWidth="1"/>
    <col min="11024" max="11264" width="9.140625" style="521"/>
    <col min="11265" max="11265" width="15.85546875" style="521" customWidth="1"/>
    <col min="11266" max="11266" width="26.140625" style="521" bestFit="1" customWidth="1"/>
    <col min="11267" max="11278" width="12.5703125" style="521" bestFit="1" customWidth="1"/>
    <col min="11279" max="11279" width="15.5703125" style="521" bestFit="1" customWidth="1"/>
    <col min="11280" max="11520" width="9.140625" style="521"/>
    <col min="11521" max="11521" width="15.85546875" style="521" customWidth="1"/>
    <col min="11522" max="11522" width="26.140625" style="521" bestFit="1" customWidth="1"/>
    <col min="11523" max="11534" width="12.5703125" style="521" bestFit="1" customWidth="1"/>
    <col min="11535" max="11535" width="15.5703125" style="521" bestFit="1" customWidth="1"/>
    <col min="11536" max="11776" width="9.140625" style="521"/>
    <col min="11777" max="11777" width="15.85546875" style="521" customWidth="1"/>
    <col min="11778" max="11778" width="26.140625" style="521" bestFit="1" customWidth="1"/>
    <col min="11779" max="11790" width="12.5703125" style="521" bestFit="1" customWidth="1"/>
    <col min="11791" max="11791" width="15.5703125" style="521" bestFit="1" customWidth="1"/>
    <col min="11792" max="12032" width="9.140625" style="521"/>
    <col min="12033" max="12033" width="15.85546875" style="521" customWidth="1"/>
    <col min="12034" max="12034" width="26.140625" style="521" bestFit="1" customWidth="1"/>
    <col min="12035" max="12046" width="12.5703125" style="521" bestFit="1" customWidth="1"/>
    <col min="12047" max="12047" width="15.5703125" style="521" bestFit="1" customWidth="1"/>
    <col min="12048" max="12288" width="9.140625" style="521"/>
    <col min="12289" max="12289" width="15.85546875" style="521" customWidth="1"/>
    <col min="12290" max="12290" width="26.140625" style="521" bestFit="1" customWidth="1"/>
    <col min="12291" max="12302" width="12.5703125" style="521" bestFit="1" customWidth="1"/>
    <col min="12303" max="12303" width="15.5703125" style="521" bestFit="1" customWidth="1"/>
    <col min="12304" max="12544" width="9.140625" style="521"/>
    <col min="12545" max="12545" width="15.85546875" style="521" customWidth="1"/>
    <col min="12546" max="12546" width="26.140625" style="521" bestFit="1" customWidth="1"/>
    <col min="12547" max="12558" width="12.5703125" style="521" bestFit="1" customWidth="1"/>
    <col min="12559" max="12559" width="15.5703125" style="521" bestFit="1" customWidth="1"/>
    <col min="12560" max="12800" width="9.140625" style="521"/>
    <col min="12801" max="12801" width="15.85546875" style="521" customWidth="1"/>
    <col min="12802" max="12802" width="26.140625" style="521" bestFit="1" customWidth="1"/>
    <col min="12803" max="12814" width="12.5703125" style="521" bestFit="1" customWidth="1"/>
    <col min="12815" max="12815" width="15.5703125" style="521" bestFit="1" customWidth="1"/>
    <col min="12816" max="13056" width="9.140625" style="521"/>
    <col min="13057" max="13057" width="15.85546875" style="521" customWidth="1"/>
    <col min="13058" max="13058" width="26.140625" style="521" bestFit="1" customWidth="1"/>
    <col min="13059" max="13070" width="12.5703125" style="521" bestFit="1" customWidth="1"/>
    <col min="13071" max="13071" width="15.5703125" style="521" bestFit="1" customWidth="1"/>
    <col min="13072" max="13312" width="9.140625" style="521"/>
    <col min="13313" max="13313" width="15.85546875" style="521" customWidth="1"/>
    <col min="13314" max="13314" width="26.140625" style="521" bestFit="1" customWidth="1"/>
    <col min="13315" max="13326" width="12.5703125" style="521" bestFit="1" customWidth="1"/>
    <col min="13327" max="13327" width="15.5703125" style="521" bestFit="1" customWidth="1"/>
    <col min="13328" max="13568" width="9.140625" style="521"/>
    <col min="13569" max="13569" width="15.85546875" style="521" customWidth="1"/>
    <col min="13570" max="13570" width="26.140625" style="521" bestFit="1" customWidth="1"/>
    <col min="13571" max="13582" width="12.5703125" style="521" bestFit="1" customWidth="1"/>
    <col min="13583" max="13583" width="15.5703125" style="521" bestFit="1" customWidth="1"/>
    <col min="13584" max="13824" width="9.140625" style="521"/>
    <col min="13825" max="13825" width="15.85546875" style="521" customWidth="1"/>
    <col min="13826" max="13826" width="26.140625" style="521" bestFit="1" customWidth="1"/>
    <col min="13827" max="13838" width="12.5703125" style="521" bestFit="1" customWidth="1"/>
    <col min="13839" max="13839" width="15.5703125" style="521" bestFit="1" customWidth="1"/>
    <col min="13840" max="14080" width="9.140625" style="521"/>
    <col min="14081" max="14081" width="15.85546875" style="521" customWidth="1"/>
    <col min="14082" max="14082" width="26.140625" style="521" bestFit="1" customWidth="1"/>
    <col min="14083" max="14094" width="12.5703125" style="521" bestFit="1" customWidth="1"/>
    <col min="14095" max="14095" width="15.5703125" style="521" bestFit="1" customWidth="1"/>
    <col min="14096" max="14336" width="9.140625" style="521"/>
    <col min="14337" max="14337" width="15.85546875" style="521" customWidth="1"/>
    <col min="14338" max="14338" width="26.140625" style="521" bestFit="1" customWidth="1"/>
    <col min="14339" max="14350" width="12.5703125" style="521" bestFit="1" customWidth="1"/>
    <col min="14351" max="14351" width="15.5703125" style="521" bestFit="1" customWidth="1"/>
    <col min="14352" max="14592" width="9.140625" style="521"/>
    <col min="14593" max="14593" width="15.85546875" style="521" customWidth="1"/>
    <col min="14594" max="14594" width="26.140625" style="521" bestFit="1" customWidth="1"/>
    <col min="14595" max="14606" width="12.5703125" style="521" bestFit="1" customWidth="1"/>
    <col min="14607" max="14607" width="15.5703125" style="521" bestFit="1" customWidth="1"/>
    <col min="14608" max="14848" width="9.140625" style="521"/>
    <col min="14849" max="14849" width="15.85546875" style="521" customWidth="1"/>
    <col min="14850" max="14850" width="26.140625" style="521" bestFit="1" customWidth="1"/>
    <col min="14851" max="14862" width="12.5703125" style="521" bestFit="1" customWidth="1"/>
    <col min="14863" max="14863" width="15.5703125" style="521" bestFit="1" customWidth="1"/>
    <col min="14864" max="15104" width="9.140625" style="521"/>
    <col min="15105" max="15105" width="15.85546875" style="521" customWidth="1"/>
    <col min="15106" max="15106" width="26.140625" style="521" bestFit="1" customWidth="1"/>
    <col min="15107" max="15118" width="12.5703125" style="521" bestFit="1" customWidth="1"/>
    <col min="15119" max="15119" width="15.5703125" style="521" bestFit="1" customWidth="1"/>
    <col min="15120" max="15360" width="9.140625" style="521"/>
    <col min="15361" max="15361" width="15.85546875" style="521" customWidth="1"/>
    <col min="15362" max="15362" width="26.140625" style="521" bestFit="1" customWidth="1"/>
    <col min="15363" max="15374" width="12.5703125" style="521" bestFit="1" customWidth="1"/>
    <col min="15375" max="15375" width="15.5703125" style="521" bestFit="1" customWidth="1"/>
    <col min="15376" max="15616" width="9.140625" style="521"/>
    <col min="15617" max="15617" width="15.85546875" style="521" customWidth="1"/>
    <col min="15618" max="15618" width="26.140625" style="521" bestFit="1" customWidth="1"/>
    <col min="15619" max="15630" width="12.5703125" style="521" bestFit="1" customWidth="1"/>
    <col min="15631" max="15631" width="15.5703125" style="521" bestFit="1" customWidth="1"/>
    <col min="15632" max="15872" width="9.140625" style="521"/>
    <col min="15873" max="15873" width="15.85546875" style="521" customWidth="1"/>
    <col min="15874" max="15874" width="26.140625" style="521" bestFit="1" customWidth="1"/>
    <col min="15875" max="15886" width="12.5703125" style="521" bestFit="1" customWidth="1"/>
    <col min="15887" max="15887" width="15.5703125" style="521" bestFit="1" customWidth="1"/>
    <col min="15888" max="16128" width="9.140625" style="521"/>
    <col min="16129" max="16129" width="15.85546875" style="521" customWidth="1"/>
    <col min="16130" max="16130" width="26.140625" style="521" bestFit="1" customWidth="1"/>
    <col min="16131" max="16142" width="12.5703125" style="521" bestFit="1" customWidth="1"/>
    <col min="16143" max="16143" width="15.5703125" style="521" bestFit="1" customWidth="1"/>
    <col min="16144" max="16384" width="9.140625" style="521"/>
  </cols>
  <sheetData>
    <row r="1" spans="1:15" ht="21" customHeight="1" thickBot="1">
      <c r="A1" s="911" t="s">
        <v>137</v>
      </c>
      <c r="B1" s="880"/>
      <c r="C1" s="880"/>
      <c r="D1" s="880"/>
      <c r="E1" s="880"/>
      <c r="F1" s="880"/>
      <c r="G1" s="880"/>
      <c r="H1" s="880"/>
      <c r="I1" s="880"/>
      <c r="J1" s="880"/>
      <c r="K1" s="880"/>
      <c r="L1" s="880"/>
      <c r="M1" s="880"/>
      <c r="N1" s="880"/>
      <c r="O1" s="881"/>
    </row>
    <row r="2" spans="1:15" s="886" customFormat="1" ht="27" customHeight="1" thickBot="1">
      <c r="A2" s="974" t="s">
        <v>80</v>
      </c>
      <c r="B2" s="883" t="s">
        <v>85</v>
      </c>
      <c r="C2" s="975" t="s">
        <v>106</v>
      </c>
      <c r="D2" s="975" t="s">
        <v>107</v>
      </c>
      <c r="E2" s="975" t="s">
        <v>108</v>
      </c>
      <c r="F2" s="975" t="s">
        <v>109</v>
      </c>
      <c r="G2" s="975" t="s">
        <v>110</v>
      </c>
      <c r="H2" s="975" t="s">
        <v>111</v>
      </c>
      <c r="I2" s="975" t="s">
        <v>86</v>
      </c>
      <c r="J2" s="975" t="s">
        <v>87</v>
      </c>
      <c r="K2" s="975" t="s">
        <v>88</v>
      </c>
      <c r="L2" s="975" t="s">
        <v>89</v>
      </c>
      <c r="M2" s="975" t="s">
        <v>90</v>
      </c>
      <c r="N2" s="975" t="s">
        <v>91</v>
      </c>
      <c r="O2" s="976" t="s">
        <v>16</v>
      </c>
    </row>
    <row r="3" spans="1:15" ht="15" customHeight="1" thickBot="1">
      <c r="A3" s="887" t="s">
        <v>81</v>
      </c>
      <c r="B3" s="888" t="s">
        <v>53</v>
      </c>
      <c r="C3" s="889">
        <v>145.40904761904758</v>
      </c>
      <c r="D3" s="889">
        <v>140.46380952380954</v>
      </c>
      <c r="E3" s="889">
        <v>135.79619047619045</v>
      </c>
      <c r="F3" s="889">
        <v>118.41952380952378</v>
      </c>
      <c r="G3" s="889">
        <v>107.70090909090909</v>
      </c>
      <c r="H3" s="889">
        <v>106.54136363636366</v>
      </c>
      <c r="I3" s="889">
        <v>104.10136363636364</v>
      </c>
      <c r="J3" s="889">
        <v>100.96772727272725</v>
      </c>
      <c r="K3" s="889"/>
      <c r="L3" s="889"/>
      <c r="M3" s="889"/>
      <c r="N3" s="889"/>
      <c r="O3" s="890">
        <v>120.03</v>
      </c>
    </row>
    <row r="4" spans="1:15" ht="15" customHeight="1" thickBot="1">
      <c r="A4" s="887"/>
      <c r="B4" s="891" t="s">
        <v>54</v>
      </c>
      <c r="C4" s="889">
        <v>163.09777777777779</v>
      </c>
      <c r="D4" s="889">
        <v>163.09555555555556</v>
      </c>
      <c r="E4" s="889">
        <v>155.13444444444443</v>
      </c>
      <c r="F4" s="889">
        <v>140.31099999999998</v>
      </c>
      <c r="G4" s="889">
        <v>128.11499999999998</v>
      </c>
      <c r="H4" s="889">
        <v>128.28700000000001</v>
      </c>
      <c r="I4" s="889">
        <v>126.40900000000002</v>
      </c>
      <c r="J4" s="889">
        <v>121.84888888888889</v>
      </c>
      <c r="K4" s="889"/>
      <c r="L4" s="889"/>
      <c r="M4" s="889"/>
      <c r="N4" s="889"/>
      <c r="O4" s="890">
        <v>140.07</v>
      </c>
    </row>
    <row r="5" spans="1:15" ht="15" customHeight="1" thickBot="1">
      <c r="A5" s="887"/>
      <c r="B5" s="891" t="s">
        <v>55</v>
      </c>
      <c r="C5" s="889">
        <v>254.51066666666659</v>
      </c>
      <c r="D5" s="889">
        <v>273.04266666666666</v>
      </c>
      <c r="E5" s="889">
        <v>250.96466666666672</v>
      </c>
      <c r="F5" s="889">
        <v>212.95133333333337</v>
      </c>
      <c r="G5" s="889">
        <v>183.84133333333332</v>
      </c>
      <c r="H5" s="889">
        <v>176.25133333333329</v>
      </c>
      <c r="I5" s="889">
        <v>169.60066666666663</v>
      </c>
      <c r="J5" s="889">
        <v>160.84533333333331</v>
      </c>
      <c r="K5" s="889"/>
      <c r="L5" s="889"/>
      <c r="M5" s="889"/>
      <c r="N5" s="889"/>
      <c r="O5" s="890">
        <v>210.25</v>
      </c>
    </row>
    <row r="6" spans="1:15" ht="15" customHeight="1" thickBot="1">
      <c r="A6" s="892"/>
      <c r="B6" s="893" t="s">
        <v>56</v>
      </c>
      <c r="C6" s="894">
        <v>185.31400000000002</v>
      </c>
      <c r="D6" s="894">
        <v>189.18311111111106</v>
      </c>
      <c r="E6" s="894">
        <v>178.05333333333334</v>
      </c>
      <c r="F6" s="894">
        <v>154.00413043478261</v>
      </c>
      <c r="G6" s="894">
        <v>136.3444680851064</v>
      </c>
      <c r="H6" s="894">
        <v>133.41595744680848</v>
      </c>
      <c r="I6" s="894">
        <v>129.7517021276596</v>
      </c>
      <c r="J6" s="894">
        <v>124.57847826086963</v>
      </c>
      <c r="K6" s="894"/>
      <c r="L6" s="894"/>
      <c r="M6" s="894"/>
      <c r="N6" s="894"/>
      <c r="O6" s="895">
        <v>153.09</v>
      </c>
    </row>
    <row r="7" spans="1:15" ht="15" customHeight="1" thickBot="1">
      <c r="A7" s="896" t="s">
        <v>82</v>
      </c>
      <c r="B7" s="891" t="s">
        <v>53</v>
      </c>
      <c r="C7" s="889">
        <v>130.02375000000004</v>
      </c>
      <c r="D7" s="889">
        <v>129.15025</v>
      </c>
      <c r="E7" s="889">
        <v>136.35874999999996</v>
      </c>
      <c r="F7" s="889">
        <v>124.28076923076922</v>
      </c>
      <c r="G7" s="889">
        <v>122.79948717948722</v>
      </c>
      <c r="H7" s="889">
        <v>122.48435897435898</v>
      </c>
      <c r="I7" s="889">
        <v>130.27205128205131</v>
      </c>
      <c r="J7" s="889">
        <v>116.06594594594596</v>
      </c>
      <c r="K7" s="889"/>
      <c r="L7" s="889"/>
      <c r="M7" s="889"/>
      <c r="N7" s="889"/>
      <c r="O7" s="890">
        <v>125.58</v>
      </c>
    </row>
    <row r="8" spans="1:15" ht="15" customHeight="1" thickBot="1">
      <c r="A8" s="887"/>
      <c r="B8" s="891" t="s">
        <v>54</v>
      </c>
      <c r="C8" s="889">
        <v>270.53666666666663</v>
      </c>
      <c r="D8" s="889">
        <v>272.35444444444448</v>
      </c>
      <c r="E8" s="889">
        <v>295.12294117647059</v>
      </c>
      <c r="F8" s="889">
        <v>231.95611111111111</v>
      </c>
      <c r="G8" s="889">
        <v>201.54666666666665</v>
      </c>
      <c r="H8" s="889">
        <v>209.31235294117644</v>
      </c>
      <c r="I8" s="889">
        <v>205.99058823529413</v>
      </c>
      <c r="J8" s="889">
        <v>191.0358823529412</v>
      </c>
      <c r="K8" s="889"/>
      <c r="L8" s="889"/>
      <c r="M8" s="889"/>
      <c r="N8" s="889"/>
      <c r="O8" s="890">
        <v>232.26</v>
      </c>
    </row>
    <row r="9" spans="1:15" ht="15" customHeight="1" thickBot="1">
      <c r="A9" s="887"/>
      <c r="B9" s="891" t="s">
        <v>55</v>
      </c>
      <c r="C9" s="889">
        <v>218.92750000000001</v>
      </c>
      <c r="D9" s="889">
        <v>235.41000000000003</v>
      </c>
      <c r="E9" s="889">
        <v>211.93400000000003</v>
      </c>
      <c r="F9" s="889">
        <v>197.70749999999998</v>
      </c>
      <c r="G9" s="889">
        <v>168.88</v>
      </c>
      <c r="H9" s="889">
        <v>167.70599999999999</v>
      </c>
      <c r="I9" s="889">
        <v>165.96600000000004</v>
      </c>
      <c r="J9" s="889">
        <v>152.578</v>
      </c>
      <c r="K9" s="889"/>
      <c r="L9" s="889"/>
      <c r="M9" s="889"/>
      <c r="N9" s="889"/>
      <c r="O9" s="890">
        <v>183.09</v>
      </c>
    </row>
    <row r="10" spans="1:15" ht="15" customHeight="1" thickBot="1">
      <c r="A10" s="892"/>
      <c r="B10" s="893" t="s">
        <v>56</v>
      </c>
      <c r="C10" s="894">
        <v>176.55354838709675</v>
      </c>
      <c r="D10" s="894">
        <v>177.58112903225808</v>
      </c>
      <c r="E10" s="894">
        <v>185.98564516129031</v>
      </c>
      <c r="F10" s="894">
        <v>160.86868852459017</v>
      </c>
      <c r="G10" s="894">
        <v>149.05803278688524</v>
      </c>
      <c r="H10" s="894">
        <v>150.3890163934426</v>
      </c>
      <c r="I10" s="894">
        <v>154.2996721311475</v>
      </c>
      <c r="J10" s="894">
        <v>140.76169491525425</v>
      </c>
      <c r="K10" s="894"/>
      <c r="L10" s="894"/>
      <c r="M10" s="894"/>
      <c r="N10" s="894"/>
      <c r="O10" s="895">
        <v>161.01</v>
      </c>
    </row>
    <row r="11" spans="1:15" ht="15" customHeight="1" thickBot="1">
      <c r="A11" s="841" t="s">
        <v>78</v>
      </c>
      <c r="B11" s="842"/>
      <c r="C11" s="897">
        <v>180.23785046728975</v>
      </c>
      <c r="D11" s="897">
        <v>182.46046728971959</v>
      </c>
      <c r="E11" s="897">
        <v>182.64962616822433</v>
      </c>
      <c r="F11" s="897">
        <v>157.91757009345795</v>
      </c>
      <c r="G11" s="897">
        <v>143.52527777777775</v>
      </c>
      <c r="H11" s="897">
        <v>143.00259259259258</v>
      </c>
      <c r="I11" s="897">
        <v>143.61675925925925</v>
      </c>
      <c r="J11" s="897">
        <v>133.67190476190476</v>
      </c>
      <c r="K11" s="897"/>
      <c r="L11" s="897"/>
      <c r="M11" s="897"/>
      <c r="N11" s="897"/>
      <c r="O11" s="898">
        <v>157.59</v>
      </c>
    </row>
    <row r="12" spans="1:15" ht="15" customHeight="1" thickBot="1">
      <c r="O12" s="705"/>
    </row>
    <row r="13" spans="1:15" ht="22.5" customHeight="1" thickBot="1">
      <c r="A13" s="977" t="s">
        <v>63</v>
      </c>
      <c r="B13" s="848" t="s">
        <v>56</v>
      </c>
      <c r="C13" s="849">
        <v>103.11</v>
      </c>
      <c r="D13" s="849">
        <v>100.12</v>
      </c>
      <c r="E13" s="849">
        <v>101.3</v>
      </c>
      <c r="F13" s="849">
        <v>96.59</v>
      </c>
      <c r="G13" s="849">
        <v>104.51</v>
      </c>
      <c r="H13" s="849">
        <v>105.81</v>
      </c>
      <c r="I13" s="849">
        <v>118.88</v>
      </c>
      <c r="J13" s="849">
        <v>106.33</v>
      </c>
      <c r="K13" s="849"/>
      <c r="L13" s="849"/>
      <c r="M13" s="849"/>
      <c r="N13" s="849"/>
      <c r="O13" s="978">
        <v>104.35</v>
      </c>
    </row>
    <row r="14" spans="1:15" ht="22.5" customHeight="1">
      <c r="O14" s="705"/>
    </row>
    <row r="15" spans="1:15" ht="20.25" thickBot="1">
      <c r="A15" s="902" t="s">
        <v>138</v>
      </c>
      <c r="B15" s="902"/>
      <c r="C15" s="902"/>
      <c r="D15" s="902"/>
      <c r="E15" s="902"/>
      <c r="F15" s="902"/>
      <c r="G15" s="902"/>
      <c r="H15" s="902"/>
      <c r="I15" s="902"/>
      <c r="J15" s="902"/>
      <c r="K15" s="902"/>
      <c r="L15" s="902"/>
      <c r="M15" s="902"/>
      <c r="N15" s="902"/>
      <c r="O15" s="902"/>
    </row>
    <row r="16" spans="1:15" ht="27" customHeight="1" thickBot="1">
      <c r="A16" s="979" t="s">
        <v>80</v>
      </c>
      <c r="B16" s="904" t="s">
        <v>85</v>
      </c>
      <c r="C16" s="980" t="s">
        <v>139</v>
      </c>
      <c r="D16" s="980" t="s">
        <v>140</v>
      </c>
      <c r="E16" s="980" t="s">
        <v>141</v>
      </c>
      <c r="F16" s="980" t="s">
        <v>142</v>
      </c>
      <c r="G16" s="980" t="s">
        <v>143</v>
      </c>
      <c r="H16" s="980" t="s">
        <v>144</v>
      </c>
      <c r="I16" s="980" t="s">
        <v>100</v>
      </c>
      <c r="J16" s="980" t="s">
        <v>101</v>
      </c>
      <c r="K16" s="980" t="s">
        <v>102</v>
      </c>
      <c r="L16" s="980" t="s">
        <v>103</v>
      </c>
      <c r="M16" s="980" t="s">
        <v>104</v>
      </c>
      <c r="N16" s="981" t="s">
        <v>105</v>
      </c>
      <c r="O16" s="982" t="s">
        <v>16</v>
      </c>
    </row>
    <row r="17" spans="1:15" ht="15" customHeight="1" thickBot="1">
      <c r="A17" s="887" t="s">
        <v>81</v>
      </c>
      <c r="B17" s="888" t="s">
        <v>53</v>
      </c>
      <c r="C17" s="889">
        <v>137.94599999999997</v>
      </c>
      <c r="D17" s="889">
        <v>138.02900000000002</v>
      </c>
      <c r="E17" s="889">
        <v>133.88149999999999</v>
      </c>
      <c r="F17" s="889">
        <v>123.75849999999998</v>
      </c>
      <c r="G17" s="889">
        <v>110.31863636363637</v>
      </c>
      <c r="H17" s="889">
        <v>104.5931818181818</v>
      </c>
      <c r="I17" s="889">
        <v>106.69090909090909</v>
      </c>
      <c r="J17" s="889">
        <v>99.88636363636364</v>
      </c>
      <c r="K17" s="889"/>
      <c r="L17" s="889"/>
      <c r="M17" s="889"/>
      <c r="N17" s="908"/>
      <c r="O17" s="890">
        <v>118.26</v>
      </c>
    </row>
    <row r="18" spans="1:15" ht="15" customHeight="1" thickBot="1">
      <c r="A18" s="887"/>
      <c r="B18" s="891" t="s">
        <v>54</v>
      </c>
      <c r="C18" s="889">
        <v>148.4025</v>
      </c>
      <c r="D18" s="889">
        <v>156.89875000000001</v>
      </c>
      <c r="E18" s="889">
        <v>155.64999999999998</v>
      </c>
      <c r="F18" s="889">
        <v>137.65333333333334</v>
      </c>
      <c r="G18" s="889">
        <v>129.25777777777779</v>
      </c>
      <c r="H18" s="889">
        <v>127.33777777777777</v>
      </c>
      <c r="I18" s="889">
        <v>132.85624999999999</v>
      </c>
      <c r="J18" s="889">
        <v>127.33625000000001</v>
      </c>
      <c r="K18" s="889"/>
      <c r="L18" s="889"/>
      <c r="M18" s="889"/>
      <c r="N18" s="908"/>
      <c r="O18" s="890">
        <v>139.28</v>
      </c>
    </row>
    <row r="19" spans="1:15" ht="15" customHeight="1" thickBot="1">
      <c r="A19" s="887"/>
      <c r="B19" s="891" t="s">
        <v>55</v>
      </c>
      <c r="C19" s="889">
        <v>232.82333333333332</v>
      </c>
      <c r="D19" s="889">
        <v>251.46266666666668</v>
      </c>
      <c r="E19" s="889">
        <v>245.75133333333329</v>
      </c>
      <c r="F19" s="889">
        <v>209.95800000000003</v>
      </c>
      <c r="G19" s="889">
        <v>196.01733333333331</v>
      </c>
      <c r="H19" s="889">
        <v>185.82600000000002</v>
      </c>
      <c r="I19" s="889">
        <v>189.36733333333328</v>
      </c>
      <c r="J19" s="889">
        <v>174.03799999999998</v>
      </c>
      <c r="K19" s="889"/>
      <c r="L19" s="889"/>
      <c r="M19" s="889"/>
      <c r="N19" s="908"/>
      <c r="O19" s="890">
        <v>209.97</v>
      </c>
    </row>
    <row r="20" spans="1:15" ht="15" customHeight="1" thickBot="1">
      <c r="A20" s="892"/>
      <c r="B20" s="893" t="s">
        <v>56</v>
      </c>
      <c r="C20" s="894">
        <v>172.98813953488369</v>
      </c>
      <c r="D20" s="894">
        <v>181.10953488372084</v>
      </c>
      <c r="E20" s="894">
        <v>176.47159090909093</v>
      </c>
      <c r="F20" s="894">
        <v>155.98681818181817</v>
      </c>
      <c r="G20" s="894">
        <v>141.96934782608696</v>
      </c>
      <c r="H20" s="894">
        <v>135.53217391304347</v>
      </c>
      <c r="I20" s="894">
        <v>138.9013333333333</v>
      </c>
      <c r="J20" s="894">
        <v>129.48355555555554</v>
      </c>
      <c r="K20" s="894"/>
      <c r="L20" s="894"/>
      <c r="M20" s="894"/>
      <c r="N20" s="909"/>
      <c r="O20" s="895">
        <v>153.5</v>
      </c>
    </row>
    <row r="21" spans="1:15" ht="15" customHeight="1" thickBot="1">
      <c r="A21" s="896" t="s">
        <v>82</v>
      </c>
      <c r="B21" s="891" t="s">
        <v>53</v>
      </c>
      <c r="C21" s="889">
        <v>129.43050000000002</v>
      </c>
      <c r="D21" s="889">
        <v>131.26153846153849</v>
      </c>
      <c r="E21" s="889">
        <v>128.28474999999995</v>
      </c>
      <c r="F21" s="889">
        <v>126.17075</v>
      </c>
      <c r="G21" s="889">
        <v>110.28525000000002</v>
      </c>
      <c r="H21" s="889">
        <v>121.13724999999999</v>
      </c>
      <c r="I21" s="889">
        <v>127.12899999999999</v>
      </c>
      <c r="J21" s="889">
        <v>116.38100000000001</v>
      </c>
      <c r="K21" s="889"/>
      <c r="L21" s="889"/>
      <c r="M21" s="889"/>
      <c r="N21" s="908"/>
      <c r="O21" s="890">
        <v>122.89</v>
      </c>
    </row>
    <row r="22" spans="1:15" ht="15" customHeight="1" thickBot="1">
      <c r="A22" s="887"/>
      <c r="B22" s="891" t="s">
        <v>54</v>
      </c>
      <c r="C22" s="889">
        <v>264.63777777777773</v>
      </c>
      <c r="D22" s="889">
        <v>295.97166666666669</v>
      </c>
      <c r="E22" s="889">
        <v>324.12823529411759</v>
      </c>
      <c r="F22" s="889">
        <v>246.81</v>
      </c>
      <c r="G22" s="889">
        <v>200.97333333333336</v>
      </c>
      <c r="H22" s="889">
        <v>205.48277777777781</v>
      </c>
      <c r="I22" s="889">
        <v>213.10888888888888</v>
      </c>
      <c r="J22" s="889">
        <v>210.50888888888892</v>
      </c>
      <c r="K22" s="889"/>
      <c r="L22" s="889"/>
      <c r="M22" s="889"/>
      <c r="N22" s="908"/>
      <c r="O22" s="890">
        <v>243.78</v>
      </c>
    </row>
    <row r="23" spans="1:15" ht="15" customHeight="1" thickBot="1">
      <c r="A23" s="887"/>
      <c r="B23" s="891" t="s">
        <v>55</v>
      </c>
      <c r="C23" s="889">
        <v>215.64249999999998</v>
      </c>
      <c r="D23" s="889">
        <v>235.18</v>
      </c>
      <c r="E23" s="889">
        <v>202.27599999999998</v>
      </c>
      <c r="F23" s="889">
        <v>219.9675</v>
      </c>
      <c r="G23" s="889">
        <v>175.92</v>
      </c>
      <c r="H23" s="889">
        <v>168.4725</v>
      </c>
      <c r="I23" s="889">
        <v>174.42000000000002</v>
      </c>
      <c r="J23" s="889">
        <v>165.035</v>
      </c>
      <c r="K23" s="889"/>
      <c r="L23" s="889"/>
      <c r="M23" s="889"/>
      <c r="N23" s="908"/>
      <c r="O23" s="890">
        <v>197.23</v>
      </c>
    </row>
    <row r="24" spans="1:15" ht="15" customHeight="1" thickBot="1">
      <c r="A24" s="892"/>
      <c r="B24" s="893" t="s">
        <v>56</v>
      </c>
      <c r="C24" s="894">
        <v>174.24629032258071</v>
      </c>
      <c r="D24" s="894">
        <v>186.67885245901641</v>
      </c>
      <c r="E24" s="894">
        <v>187.95080645161292</v>
      </c>
      <c r="F24" s="894">
        <v>167.24645161290323</v>
      </c>
      <c r="G24" s="894">
        <v>140.84854838709674</v>
      </c>
      <c r="H24" s="894">
        <v>148.67854838709681</v>
      </c>
      <c r="I24" s="894">
        <v>155.14193548387092</v>
      </c>
      <c r="J24" s="894">
        <v>146.84741935483876</v>
      </c>
      <c r="K24" s="894"/>
      <c r="L24" s="894"/>
      <c r="M24" s="894"/>
      <c r="N24" s="909"/>
      <c r="O24" s="895">
        <v>162.15</v>
      </c>
    </row>
    <row r="25" spans="1:15" ht="15" customHeight="1" thickBot="1">
      <c r="A25" s="841" t="s">
        <v>78</v>
      </c>
      <c r="B25" s="842"/>
      <c r="C25" s="897">
        <v>173.7310476190477</v>
      </c>
      <c r="D25" s="897">
        <v>184.37615384615384</v>
      </c>
      <c r="E25" s="897">
        <v>183.18584905660381</v>
      </c>
      <c r="F25" s="897">
        <v>162.57264150943391</v>
      </c>
      <c r="G25" s="897">
        <v>141.32592592592593</v>
      </c>
      <c r="H25" s="897">
        <v>143.07916666666668</v>
      </c>
      <c r="I25" s="897">
        <v>148.3117757009345</v>
      </c>
      <c r="J25" s="897">
        <v>139.54485981308414</v>
      </c>
      <c r="K25" s="897"/>
      <c r="L25" s="897"/>
      <c r="M25" s="897"/>
      <c r="N25" s="910"/>
      <c r="O25" s="898">
        <v>158.44999999999999</v>
      </c>
    </row>
    <row r="26" spans="1:15" ht="15" customHeight="1" thickBot="1">
      <c r="O26" s="705"/>
    </row>
    <row r="27" spans="1:15" ht="22.5" customHeight="1" thickBot="1">
      <c r="A27" s="977" t="s">
        <v>63</v>
      </c>
      <c r="B27" s="848" t="s">
        <v>56</v>
      </c>
      <c r="C27" s="849">
        <v>97</v>
      </c>
      <c r="D27" s="849">
        <v>94.78</v>
      </c>
      <c r="E27" s="849">
        <v>94.46</v>
      </c>
      <c r="F27" s="849">
        <v>97.93</v>
      </c>
      <c r="G27" s="849">
        <v>96.97</v>
      </c>
      <c r="H27" s="849">
        <v>102.61</v>
      </c>
      <c r="I27" s="849">
        <v>109.27</v>
      </c>
      <c r="J27" s="849">
        <v>99.78</v>
      </c>
      <c r="K27" s="849"/>
      <c r="L27" s="849"/>
      <c r="M27" s="849"/>
      <c r="N27" s="849"/>
      <c r="O27" s="978">
        <v>99.1</v>
      </c>
    </row>
    <row r="28" spans="1:15" ht="22.5" customHeight="1" thickBot="1">
      <c r="O28" s="705"/>
    </row>
    <row r="29" spans="1:15" ht="20.25" thickBot="1">
      <c r="A29" s="983" t="s">
        <v>145</v>
      </c>
      <c r="B29" s="880"/>
      <c r="C29" s="880"/>
      <c r="D29" s="880"/>
      <c r="E29" s="880"/>
      <c r="F29" s="880"/>
      <c r="G29" s="880"/>
      <c r="H29" s="880"/>
      <c r="I29" s="880"/>
      <c r="J29" s="880"/>
      <c r="K29" s="880"/>
      <c r="L29" s="880"/>
      <c r="M29" s="880"/>
      <c r="N29" s="880"/>
      <c r="O29" s="881"/>
    </row>
    <row r="30" spans="1:15" ht="27" customHeight="1" thickBot="1">
      <c r="A30" s="979" t="s">
        <v>80</v>
      </c>
      <c r="B30" s="904" t="s">
        <v>85</v>
      </c>
      <c r="C30" s="984" t="s">
        <v>131</v>
      </c>
      <c r="D30" s="984" t="s">
        <v>132</v>
      </c>
      <c r="E30" s="984" t="s">
        <v>133</v>
      </c>
      <c r="F30" s="984" t="s">
        <v>134</v>
      </c>
      <c r="G30" s="984" t="s">
        <v>135</v>
      </c>
      <c r="H30" s="984" t="s">
        <v>136</v>
      </c>
      <c r="I30" s="984" t="s">
        <v>147</v>
      </c>
      <c r="J30" s="984" t="s">
        <v>126</v>
      </c>
      <c r="K30" s="984" t="s">
        <v>127</v>
      </c>
      <c r="L30" s="984" t="s">
        <v>128</v>
      </c>
      <c r="M30" s="984" t="s">
        <v>129</v>
      </c>
      <c r="N30" s="984" t="s">
        <v>130</v>
      </c>
      <c r="O30" s="985" t="s">
        <v>16</v>
      </c>
    </row>
    <row r="31" spans="1:15" ht="15" customHeight="1" thickBot="1">
      <c r="A31" s="915" t="s">
        <v>81</v>
      </c>
      <c r="B31" s="916" t="s">
        <v>53</v>
      </c>
      <c r="C31" s="917">
        <v>5.4101225255155032E-2</v>
      </c>
      <c r="D31" s="917">
        <v>1.7639840351009711E-2</v>
      </c>
      <c r="E31" s="917">
        <v>1.4301382014620827E-2</v>
      </c>
      <c r="F31" s="917">
        <v>-4.314027877257888E-2</v>
      </c>
      <c r="G31" s="917">
        <v>-2.3728785625110792E-2</v>
      </c>
      <c r="H31" s="917">
        <v>1.8626279307273085E-2</v>
      </c>
      <c r="I31" s="917">
        <v>-2.4271472392637942E-2</v>
      </c>
      <c r="J31" s="917">
        <v>1.0825938566552586E-2</v>
      </c>
      <c r="K31" s="917"/>
      <c r="L31" s="917"/>
      <c r="M31" s="917"/>
      <c r="N31" s="918"/>
      <c r="O31" s="919">
        <v>1.4967021816336851E-2</v>
      </c>
    </row>
    <row r="32" spans="1:15" ht="15" customHeight="1" thickBot="1">
      <c r="A32" s="915"/>
      <c r="B32" s="920" t="s">
        <v>54</v>
      </c>
      <c r="C32" s="917">
        <v>9.9023114689966746E-2</v>
      </c>
      <c r="D32" s="917">
        <v>3.9495569949126785E-2</v>
      </c>
      <c r="E32" s="917">
        <v>-3.3122746903665335E-3</v>
      </c>
      <c r="F32" s="917">
        <v>1.9306954668732876E-2</v>
      </c>
      <c r="G32" s="917">
        <v>-8.8410755424133333E-3</v>
      </c>
      <c r="H32" s="917">
        <v>7.4543645946041079E-3</v>
      </c>
      <c r="I32" s="917">
        <v>-4.8528014301171145E-2</v>
      </c>
      <c r="J32" s="917">
        <v>-4.3093471899094821E-2</v>
      </c>
      <c r="K32" s="917"/>
      <c r="L32" s="917"/>
      <c r="M32" s="917"/>
      <c r="N32" s="918"/>
      <c r="O32" s="919">
        <v>5.6720275703618034E-3</v>
      </c>
    </row>
    <row r="33" spans="1:15" ht="15" customHeight="1" thickBot="1">
      <c r="A33" s="915"/>
      <c r="B33" s="920" t="s">
        <v>55</v>
      </c>
      <c r="C33" s="917">
        <v>9.3149312067805079E-2</v>
      </c>
      <c r="D33" s="917">
        <v>8.5817908026108516E-2</v>
      </c>
      <c r="E33" s="917">
        <v>2.1213855740355798E-2</v>
      </c>
      <c r="F33" s="917">
        <v>1.425681961789186E-2</v>
      </c>
      <c r="G33" s="917">
        <v>-6.2116955643378421E-2</v>
      </c>
      <c r="H33" s="917">
        <v>-5.1524903224880958E-2</v>
      </c>
      <c r="I33" s="917">
        <v>-0.10438266367659324</v>
      </c>
      <c r="J33" s="917">
        <v>-7.5803368612984923E-2</v>
      </c>
      <c r="K33" s="917"/>
      <c r="L33" s="917"/>
      <c r="M33" s="917"/>
      <c r="N33" s="918"/>
      <c r="O33" s="919">
        <v>1.3335238367385871E-3</v>
      </c>
    </row>
    <row r="34" spans="1:15" ht="15" customHeight="1" thickBot="1">
      <c r="A34" s="921"/>
      <c r="B34" s="922" t="s">
        <v>56</v>
      </c>
      <c r="C34" s="923">
        <v>7.1252633262934073E-2</v>
      </c>
      <c r="D34" s="923">
        <v>4.4578416219630622E-2</v>
      </c>
      <c r="E34" s="923">
        <v>8.9631561436834262E-3</v>
      </c>
      <c r="F34" s="923">
        <v>-1.2710610871775944E-2</v>
      </c>
      <c r="G34" s="923">
        <v>-3.9620381632456757E-2</v>
      </c>
      <c r="H34" s="923">
        <v>-1.5614126189643637E-2</v>
      </c>
      <c r="I34" s="923">
        <v>-6.5871442599593724E-2</v>
      </c>
      <c r="J34" s="923">
        <v>-3.7881855140912954E-2</v>
      </c>
      <c r="K34" s="923"/>
      <c r="L34" s="923"/>
      <c r="M34" s="923"/>
      <c r="N34" s="924"/>
      <c r="O34" s="925">
        <v>-2.6710097719869486E-3</v>
      </c>
    </row>
    <row r="35" spans="1:15" ht="15" customHeight="1" thickBot="1">
      <c r="A35" s="926" t="s">
        <v>82</v>
      </c>
      <c r="B35" s="920" t="s">
        <v>53</v>
      </c>
      <c r="C35" s="917">
        <v>4.5835409737273033E-3</v>
      </c>
      <c r="D35" s="917">
        <v>-1.6084593295827707E-2</v>
      </c>
      <c r="E35" s="917">
        <v>6.2938112285365291E-2</v>
      </c>
      <c r="F35" s="917">
        <v>-1.4979547709994389E-2</v>
      </c>
      <c r="G35" s="917">
        <v>0.11347154020584978</v>
      </c>
      <c r="H35" s="917">
        <v>1.1120518043450621E-2</v>
      </c>
      <c r="I35" s="917">
        <v>2.4723322625453809E-2</v>
      </c>
      <c r="J35" s="917">
        <v>-2.7070918281683343E-3</v>
      </c>
      <c r="K35" s="917"/>
      <c r="L35" s="917"/>
      <c r="M35" s="917"/>
      <c r="N35" s="918"/>
      <c r="O35" s="919">
        <v>2.1889494670030089E-2</v>
      </c>
    </row>
    <row r="36" spans="1:15" ht="15" customHeight="1" thickBot="1">
      <c r="A36" s="915"/>
      <c r="B36" s="920" t="s">
        <v>54</v>
      </c>
      <c r="C36" s="917">
        <v>2.2290426326971102E-2</v>
      </c>
      <c r="D36" s="917">
        <v>-7.9795551000564943E-2</v>
      </c>
      <c r="E36" s="917">
        <v>-8.9487094795451153E-2</v>
      </c>
      <c r="F36" s="917">
        <v>-6.0183496976981846E-2</v>
      </c>
      <c r="G36" s="917">
        <v>2.8527831221387329E-3</v>
      </c>
      <c r="H36" s="917">
        <v>1.8636964152490564E-2</v>
      </c>
      <c r="I36" s="917">
        <v>-3.3402176186588403E-2</v>
      </c>
      <c r="J36" s="917">
        <v>-9.2504438357593477E-2</v>
      </c>
      <c r="K36" s="917"/>
      <c r="L36" s="917"/>
      <c r="M36" s="917"/>
      <c r="N36" s="918"/>
      <c r="O36" s="919">
        <v>-4.72557223726311E-2</v>
      </c>
    </row>
    <row r="37" spans="1:15" ht="15" customHeight="1" thickBot="1">
      <c r="A37" s="915"/>
      <c r="B37" s="920" t="s">
        <v>55</v>
      </c>
      <c r="C37" s="917">
        <v>1.5233546262912113E-2</v>
      </c>
      <c r="D37" s="917">
        <v>9.7797431754408624E-4</v>
      </c>
      <c r="E37" s="917">
        <v>4.7746643200379899E-2</v>
      </c>
      <c r="F37" s="917">
        <v>-0.10119676770432004</v>
      </c>
      <c r="G37" s="917">
        <v>-4.0018190086402866E-2</v>
      </c>
      <c r="H37" s="917">
        <v>-4.5497039576192421E-3</v>
      </c>
      <c r="I37" s="917">
        <v>-4.8469212246301907E-2</v>
      </c>
      <c r="J37" s="917">
        <v>-7.5480958584542637E-2</v>
      </c>
      <c r="K37" s="917"/>
      <c r="L37" s="917"/>
      <c r="M37" s="917"/>
      <c r="N37" s="918"/>
      <c r="O37" s="919">
        <v>-7.1692947320387293E-2</v>
      </c>
    </row>
    <row r="38" spans="1:15" ht="15" customHeight="1" thickBot="1">
      <c r="A38" s="921"/>
      <c r="B38" s="922" t="s">
        <v>56</v>
      </c>
      <c r="C38" s="923">
        <v>1.3241361180456932E-2</v>
      </c>
      <c r="D38" s="923">
        <v>-4.8734622625536309E-2</v>
      </c>
      <c r="E38" s="923">
        <v>-1.0455721512578528E-2</v>
      </c>
      <c r="F38" s="923">
        <v>-3.8133921687466217E-2</v>
      </c>
      <c r="G38" s="923">
        <v>5.828589995280755E-2</v>
      </c>
      <c r="H38" s="923">
        <v>1.1504470718213148E-2</v>
      </c>
      <c r="I38" s="923">
        <v>-5.428985722631942E-3</v>
      </c>
      <c r="J38" s="923">
        <v>-4.1442501790781246E-2</v>
      </c>
      <c r="K38" s="923"/>
      <c r="L38" s="923"/>
      <c r="M38" s="923"/>
      <c r="N38" s="924"/>
      <c r="O38" s="925">
        <v>-7.0305272895468066E-3</v>
      </c>
    </row>
    <row r="39" spans="1:15" ht="15" customHeight="1" thickBot="1">
      <c r="A39" s="841" t="s">
        <v>78</v>
      </c>
      <c r="B39" s="842"/>
      <c r="C39" s="927">
        <v>3.7453310374953648E-2</v>
      </c>
      <c r="D39" s="927">
        <v>-1.0390099351094662E-2</v>
      </c>
      <c r="E39" s="927">
        <v>-2.9272069384234647E-3</v>
      </c>
      <c r="F39" s="927">
        <v>-2.863379331697594E-2</v>
      </c>
      <c r="G39" s="927">
        <v>1.5562267414434464E-2</v>
      </c>
      <c r="H39" s="927">
        <v>-5.3518674911280347E-4</v>
      </c>
      <c r="I39" s="927">
        <v>-3.1656396934674869E-2</v>
      </c>
      <c r="J39" s="927">
        <v>-4.2086502211876695E-2</v>
      </c>
      <c r="K39" s="927"/>
      <c r="L39" s="927"/>
      <c r="M39" s="927"/>
      <c r="N39" s="928"/>
      <c r="O39" s="929">
        <v>-5.4275796781318103E-3</v>
      </c>
    </row>
    <row r="40" spans="1:15" ht="15" customHeight="1" thickBot="1"/>
    <row r="41" spans="1:15" ht="15.75" thickBot="1">
      <c r="A41" s="977" t="s">
        <v>63</v>
      </c>
      <c r="B41" s="848" t="s">
        <v>56</v>
      </c>
      <c r="C41" s="877">
        <v>6.2989690721649477E-2</v>
      </c>
      <c r="D41" s="877">
        <v>5.634100021101502E-2</v>
      </c>
      <c r="E41" s="877">
        <v>7.2411602794833829E-2</v>
      </c>
      <c r="F41" s="877">
        <v>-1.3683243132850029E-2</v>
      </c>
      <c r="G41" s="877">
        <v>7.7756007012478146E-2</v>
      </c>
      <c r="H41" s="877">
        <v>3.1186044245200301E-2</v>
      </c>
      <c r="I41" s="877">
        <v>8.7947286537933558E-2</v>
      </c>
      <c r="J41" s="877">
        <v>6.5644417718981732E-2</v>
      </c>
      <c r="K41" s="877"/>
      <c r="L41" s="877"/>
      <c r="M41" s="877"/>
      <c r="N41" s="877"/>
      <c r="O41" s="986">
        <v>5.2976791120080732E-2</v>
      </c>
    </row>
  </sheetData>
  <mergeCells count="12">
    <mergeCell ref="A21:A24"/>
    <mergeCell ref="A25:B25"/>
    <mergeCell ref="A29:O29"/>
    <mergeCell ref="A31:A34"/>
    <mergeCell ref="A35:A38"/>
    <mergeCell ref="A39:B39"/>
    <mergeCell ref="A1:O1"/>
    <mergeCell ref="A3:A6"/>
    <mergeCell ref="A7:A10"/>
    <mergeCell ref="A11:B11"/>
    <mergeCell ref="A15:O15"/>
    <mergeCell ref="A17:A20"/>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dimension ref="A1:H26"/>
  <sheetViews>
    <sheetView workbookViewId="0">
      <selection activeCell="C2" sqref="C2"/>
    </sheetView>
  </sheetViews>
  <sheetFormatPr defaultRowHeight="12.75"/>
  <cols>
    <col min="1" max="1" width="16.85546875" style="1097" customWidth="1"/>
    <col min="2" max="2" width="14.28515625" style="1097" customWidth="1"/>
    <col min="3" max="3" width="19.5703125" style="1097" customWidth="1"/>
    <col min="4" max="4" width="12.85546875" style="1097" customWidth="1"/>
    <col min="5" max="7" width="16.85546875" style="1097" customWidth="1"/>
    <col min="8" max="8" width="51.28515625" style="1097" customWidth="1"/>
    <col min="9" max="256" width="9.140625" style="1097"/>
    <col min="257" max="257" width="16.85546875" style="1097" customWidth="1"/>
    <col min="258" max="258" width="14.28515625" style="1097" customWidth="1"/>
    <col min="259" max="259" width="19.5703125" style="1097" customWidth="1"/>
    <col min="260" max="260" width="12.85546875" style="1097" customWidth="1"/>
    <col min="261" max="263" width="16.85546875" style="1097" customWidth="1"/>
    <col min="264" max="264" width="51.28515625" style="1097" customWidth="1"/>
    <col min="265" max="512" width="9.140625" style="1097"/>
    <col min="513" max="513" width="16.85546875" style="1097" customWidth="1"/>
    <col min="514" max="514" width="14.28515625" style="1097" customWidth="1"/>
    <col min="515" max="515" width="19.5703125" style="1097" customWidth="1"/>
    <col min="516" max="516" width="12.85546875" style="1097" customWidth="1"/>
    <col min="517" max="519" width="16.85546875" style="1097" customWidth="1"/>
    <col min="520" max="520" width="51.28515625" style="1097" customWidth="1"/>
    <col min="521" max="768" width="9.140625" style="1097"/>
    <col min="769" max="769" width="16.85546875" style="1097" customWidth="1"/>
    <col min="770" max="770" width="14.28515625" style="1097" customWidth="1"/>
    <col min="771" max="771" width="19.5703125" style="1097" customWidth="1"/>
    <col min="772" max="772" width="12.85546875" style="1097" customWidth="1"/>
    <col min="773" max="775" width="16.85546875" style="1097" customWidth="1"/>
    <col min="776" max="776" width="51.28515625" style="1097" customWidth="1"/>
    <col min="777" max="1024" width="9.140625" style="1097"/>
    <col min="1025" max="1025" width="16.85546875" style="1097" customWidth="1"/>
    <col min="1026" max="1026" width="14.28515625" style="1097" customWidth="1"/>
    <col min="1027" max="1027" width="19.5703125" style="1097" customWidth="1"/>
    <col min="1028" max="1028" width="12.85546875" style="1097" customWidth="1"/>
    <col min="1029" max="1031" width="16.85546875" style="1097" customWidth="1"/>
    <col min="1032" max="1032" width="51.28515625" style="1097" customWidth="1"/>
    <col min="1033" max="1280" width="9.140625" style="1097"/>
    <col min="1281" max="1281" width="16.85546875" style="1097" customWidth="1"/>
    <col min="1282" max="1282" width="14.28515625" style="1097" customWidth="1"/>
    <col min="1283" max="1283" width="19.5703125" style="1097" customWidth="1"/>
    <col min="1284" max="1284" width="12.85546875" style="1097" customWidth="1"/>
    <col min="1285" max="1287" width="16.85546875" style="1097" customWidth="1"/>
    <col min="1288" max="1288" width="51.28515625" style="1097" customWidth="1"/>
    <col min="1289" max="1536" width="9.140625" style="1097"/>
    <col min="1537" max="1537" width="16.85546875" style="1097" customWidth="1"/>
    <col min="1538" max="1538" width="14.28515625" style="1097" customWidth="1"/>
    <col min="1539" max="1539" width="19.5703125" style="1097" customWidth="1"/>
    <col min="1540" max="1540" width="12.85546875" style="1097" customWidth="1"/>
    <col min="1541" max="1543" width="16.85546875" style="1097" customWidth="1"/>
    <col min="1544" max="1544" width="51.28515625" style="1097" customWidth="1"/>
    <col min="1545" max="1792" width="9.140625" style="1097"/>
    <col min="1793" max="1793" width="16.85546875" style="1097" customWidth="1"/>
    <col min="1794" max="1794" width="14.28515625" style="1097" customWidth="1"/>
    <col min="1795" max="1795" width="19.5703125" style="1097" customWidth="1"/>
    <col min="1796" max="1796" width="12.85546875" style="1097" customWidth="1"/>
    <col min="1797" max="1799" width="16.85546875" style="1097" customWidth="1"/>
    <col min="1800" max="1800" width="51.28515625" style="1097" customWidth="1"/>
    <col min="1801" max="2048" width="9.140625" style="1097"/>
    <col min="2049" max="2049" width="16.85546875" style="1097" customWidth="1"/>
    <col min="2050" max="2050" width="14.28515625" style="1097" customWidth="1"/>
    <col min="2051" max="2051" width="19.5703125" style="1097" customWidth="1"/>
    <col min="2052" max="2052" width="12.85546875" style="1097" customWidth="1"/>
    <col min="2053" max="2055" width="16.85546875" style="1097" customWidth="1"/>
    <col min="2056" max="2056" width="51.28515625" style="1097" customWidth="1"/>
    <col min="2057" max="2304" width="9.140625" style="1097"/>
    <col min="2305" max="2305" width="16.85546875" style="1097" customWidth="1"/>
    <col min="2306" max="2306" width="14.28515625" style="1097" customWidth="1"/>
    <col min="2307" max="2307" width="19.5703125" style="1097" customWidth="1"/>
    <col min="2308" max="2308" width="12.85546875" style="1097" customWidth="1"/>
    <col min="2309" max="2311" width="16.85546875" style="1097" customWidth="1"/>
    <col min="2312" max="2312" width="51.28515625" style="1097" customWidth="1"/>
    <col min="2313" max="2560" width="9.140625" style="1097"/>
    <col min="2561" max="2561" width="16.85546875" style="1097" customWidth="1"/>
    <col min="2562" max="2562" width="14.28515625" style="1097" customWidth="1"/>
    <col min="2563" max="2563" width="19.5703125" style="1097" customWidth="1"/>
    <col min="2564" max="2564" width="12.85546875" style="1097" customWidth="1"/>
    <col min="2565" max="2567" width="16.85546875" style="1097" customWidth="1"/>
    <col min="2568" max="2568" width="51.28515625" style="1097" customWidth="1"/>
    <col min="2569" max="2816" width="9.140625" style="1097"/>
    <col min="2817" max="2817" width="16.85546875" style="1097" customWidth="1"/>
    <col min="2818" max="2818" width="14.28515625" style="1097" customWidth="1"/>
    <col min="2819" max="2819" width="19.5703125" style="1097" customWidth="1"/>
    <col min="2820" max="2820" width="12.85546875" style="1097" customWidth="1"/>
    <col min="2821" max="2823" width="16.85546875" style="1097" customWidth="1"/>
    <col min="2824" max="2824" width="51.28515625" style="1097" customWidth="1"/>
    <col min="2825" max="3072" width="9.140625" style="1097"/>
    <col min="3073" max="3073" width="16.85546875" style="1097" customWidth="1"/>
    <col min="3074" max="3074" width="14.28515625" style="1097" customWidth="1"/>
    <col min="3075" max="3075" width="19.5703125" style="1097" customWidth="1"/>
    <col min="3076" max="3076" width="12.85546875" style="1097" customWidth="1"/>
    <col min="3077" max="3079" width="16.85546875" style="1097" customWidth="1"/>
    <col min="3080" max="3080" width="51.28515625" style="1097" customWidth="1"/>
    <col min="3081" max="3328" width="9.140625" style="1097"/>
    <col min="3329" max="3329" width="16.85546875" style="1097" customWidth="1"/>
    <col min="3330" max="3330" width="14.28515625" style="1097" customWidth="1"/>
    <col min="3331" max="3331" width="19.5703125" style="1097" customWidth="1"/>
    <col min="3332" max="3332" width="12.85546875" style="1097" customWidth="1"/>
    <col min="3333" max="3335" width="16.85546875" style="1097" customWidth="1"/>
    <col min="3336" max="3336" width="51.28515625" style="1097" customWidth="1"/>
    <col min="3337" max="3584" width="9.140625" style="1097"/>
    <col min="3585" max="3585" width="16.85546875" style="1097" customWidth="1"/>
    <col min="3586" max="3586" width="14.28515625" style="1097" customWidth="1"/>
    <col min="3587" max="3587" width="19.5703125" style="1097" customWidth="1"/>
    <col min="3588" max="3588" width="12.85546875" style="1097" customWidth="1"/>
    <col min="3589" max="3591" width="16.85546875" style="1097" customWidth="1"/>
    <col min="3592" max="3592" width="51.28515625" style="1097" customWidth="1"/>
    <col min="3593" max="3840" width="9.140625" style="1097"/>
    <col min="3841" max="3841" width="16.85546875" style="1097" customWidth="1"/>
    <col min="3842" max="3842" width="14.28515625" style="1097" customWidth="1"/>
    <col min="3843" max="3843" width="19.5703125" style="1097" customWidth="1"/>
    <col min="3844" max="3844" width="12.85546875" style="1097" customWidth="1"/>
    <col min="3845" max="3847" width="16.85546875" style="1097" customWidth="1"/>
    <col min="3848" max="3848" width="51.28515625" style="1097" customWidth="1"/>
    <col min="3849" max="4096" width="9.140625" style="1097"/>
    <col min="4097" max="4097" width="16.85546875" style="1097" customWidth="1"/>
    <col min="4098" max="4098" width="14.28515625" style="1097" customWidth="1"/>
    <col min="4099" max="4099" width="19.5703125" style="1097" customWidth="1"/>
    <col min="4100" max="4100" width="12.85546875" style="1097" customWidth="1"/>
    <col min="4101" max="4103" width="16.85546875" style="1097" customWidth="1"/>
    <col min="4104" max="4104" width="51.28515625" style="1097" customWidth="1"/>
    <col min="4105" max="4352" width="9.140625" style="1097"/>
    <col min="4353" max="4353" width="16.85546875" style="1097" customWidth="1"/>
    <col min="4354" max="4354" width="14.28515625" style="1097" customWidth="1"/>
    <col min="4355" max="4355" width="19.5703125" style="1097" customWidth="1"/>
    <col min="4356" max="4356" width="12.85546875" style="1097" customWidth="1"/>
    <col min="4357" max="4359" width="16.85546875" style="1097" customWidth="1"/>
    <col min="4360" max="4360" width="51.28515625" style="1097" customWidth="1"/>
    <col min="4361" max="4608" width="9.140625" style="1097"/>
    <col min="4609" max="4609" width="16.85546875" style="1097" customWidth="1"/>
    <col min="4610" max="4610" width="14.28515625" style="1097" customWidth="1"/>
    <col min="4611" max="4611" width="19.5703125" style="1097" customWidth="1"/>
    <col min="4612" max="4612" width="12.85546875" style="1097" customWidth="1"/>
    <col min="4613" max="4615" width="16.85546875" style="1097" customWidth="1"/>
    <col min="4616" max="4616" width="51.28515625" style="1097" customWidth="1"/>
    <col min="4617" max="4864" width="9.140625" style="1097"/>
    <col min="4865" max="4865" width="16.85546875" style="1097" customWidth="1"/>
    <col min="4866" max="4866" width="14.28515625" style="1097" customWidth="1"/>
    <col min="4867" max="4867" width="19.5703125" style="1097" customWidth="1"/>
    <col min="4868" max="4868" width="12.85546875" style="1097" customWidth="1"/>
    <col min="4869" max="4871" width="16.85546875" style="1097" customWidth="1"/>
    <col min="4872" max="4872" width="51.28515625" style="1097" customWidth="1"/>
    <col min="4873" max="5120" width="9.140625" style="1097"/>
    <col min="5121" max="5121" width="16.85546875" style="1097" customWidth="1"/>
    <col min="5122" max="5122" width="14.28515625" style="1097" customWidth="1"/>
    <col min="5123" max="5123" width="19.5703125" style="1097" customWidth="1"/>
    <col min="5124" max="5124" width="12.85546875" style="1097" customWidth="1"/>
    <col min="5125" max="5127" width="16.85546875" style="1097" customWidth="1"/>
    <col min="5128" max="5128" width="51.28515625" style="1097" customWidth="1"/>
    <col min="5129" max="5376" width="9.140625" style="1097"/>
    <col min="5377" max="5377" width="16.85546875" style="1097" customWidth="1"/>
    <col min="5378" max="5378" width="14.28515625" style="1097" customWidth="1"/>
    <col min="5379" max="5379" width="19.5703125" style="1097" customWidth="1"/>
    <col min="5380" max="5380" width="12.85546875" style="1097" customWidth="1"/>
    <col min="5381" max="5383" width="16.85546875" style="1097" customWidth="1"/>
    <col min="5384" max="5384" width="51.28515625" style="1097" customWidth="1"/>
    <col min="5385" max="5632" width="9.140625" style="1097"/>
    <col min="5633" max="5633" width="16.85546875" style="1097" customWidth="1"/>
    <col min="5634" max="5634" width="14.28515625" style="1097" customWidth="1"/>
    <col min="5635" max="5635" width="19.5703125" style="1097" customWidth="1"/>
    <col min="5636" max="5636" width="12.85546875" style="1097" customWidth="1"/>
    <col min="5637" max="5639" width="16.85546875" style="1097" customWidth="1"/>
    <col min="5640" max="5640" width="51.28515625" style="1097" customWidth="1"/>
    <col min="5641" max="5888" width="9.140625" style="1097"/>
    <col min="5889" max="5889" width="16.85546875" style="1097" customWidth="1"/>
    <col min="5890" max="5890" width="14.28515625" style="1097" customWidth="1"/>
    <col min="5891" max="5891" width="19.5703125" style="1097" customWidth="1"/>
    <col min="5892" max="5892" width="12.85546875" style="1097" customWidth="1"/>
    <col min="5893" max="5895" width="16.85546875" style="1097" customWidth="1"/>
    <col min="5896" max="5896" width="51.28515625" style="1097" customWidth="1"/>
    <col min="5897" max="6144" width="9.140625" style="1097"/>
    <col min="6145" max="6145" width="16.85546875" style="1097" customWidth="1"/>
    <col min="6146" max="6146" width="14.28515625" style="1097" customWidth="1"/>
    <col min="6147" max="6147" width="19.5703125" style="1097" customWidth="1"/>
    <col min="6148" max="6148" width="12.85546875" style="1097" customWidth="1"/>
    <col min="6149" max="6151" width="16.85546875" style="1097" customWidth="1"/>
    <col min="6152" max="6152" width="51.28515625" style="1097" customWidth="1"/>
    <col min="6153" max="6400" width="9.140625" style="1097"/>
    <col min="6401" max="6401" width="16.85546875" style="1097" customWidth="1"/>
    <col min="6402" max="6402" width="14.28515625" style="1097" customWidth="1"/>
    <col min="6403" max="6403" width="19.5703125" style="1097" customWidth="1"/>
    <col min="6404" max="6404" width="12.85546875" style="1097" customWidth="1"/>
    <col min="6405" max="6407" width="16.85546875" style="1097" customWidth="1"/>
    <col min="6408" max="6408" width="51.28515625" style="1097" customWidth="1"/>
    <col min="6409" max="6656" width="9.140625" style="1097"/>
    <col min="6657" max="6657" width="16.85546875" style="1097" customWidth="1"/>
    <col min="6658" max="6658" width="14.28515625" style="1097" customWidth="1"/>
    <col min="6659" max="6659" width="19.5703125" style="1097" customWidth="1"/>
    <col min="6660" max="6660" width="12.85546875" style="1097" customWidth="1"/>
    <col min="6661" max="6663" width="16.85546875" style="1097" customWidth="1"/>
    <col min="6664" max="6664" width="51.28515625" style="1097" customWidth="1"/>
    <col min="6665" max="6912" width="9.140625" style="1097"/>
    <col min="6913" max="6913" width="16.85546875" style="1097" customWidth="1"/>
    <col min="6914" max="6914" width="14.28515625" style="1097" customWidth="1"/>
    <col min="6915" max="6915" width="19.5703125" style="1097" customWidth="1"/>
    <col min="6916" max="6916" width="12.85546875" style="1097" customWidth="1"/>
    <col min="6917" max="6919" width="16.85546875" style="1097" customWidth="1"/>
    <col min="6920" max="6920" width="51.28515625" style="1097" customWidth="1"/>
    <col min="6921" max="7168" width="9.140625" style="1097"/>
    <col min="7169" max="7169" width="16.85546875" style="1097" customWidth="1"/>
    <col min="7170" max="7170" width="14.28515625" style="1097" customWidth="1"/>
    <col min="7171" max="7171" width="19.5703125" style="1097" customWidth="1"/>
    <col min="7172" max="7172" width="12.85546875" style="1097" customWidth="1"/>
    <col min="7173" max="7175" width="16.85546875" style="1097" customWidth="1"/>
    <col min="7176" max="7176" width="51.28515625" style="1097" customWidth="1"/>
    <col min="7177" max="7424" width="9.140625" style="1097"/>
    <col min="7425" max="7425" width="16.85546875" style="1097" customWidth="1"/>
    <col min="7426" max="7426" width="14.28515625" style="1097" customWidth="1"/>
    <col min="7427" max="7427" width="19.5703125" style="1097" customWidth="1"/>
    <col min="7428" max="7428" width="12.85546875" style="1097" customWidth="1"/>
    <col min="7429" max="7431" width="16.85546875" style="1097" customWidth="1"/>
    <col min="7432" max="7432" width="51.28515625" style="1097" customWidth="1"/>
    <col min="7433" max="7680" width="9.140625" style="1097"/>
    <col min="7681" max="7681" width="16.85546875" style="1097" customWidth="1"/>
    <col min="7682" max="7682" width="14.28515625" style="1097" customWidth="1"/>
    <col min="7683" max="7683" width="19.5703125" style="1097" customWidth="1"/>
    <col min="7684" max="7684" width="12.85546875" style="1097" customWidth="1"/>
    <col min="7685" max="7687" width="16.85546875" style="1097" customWidth="1"/>
    <col min="7688" max="7688" width="51.28515625" style="1097" customWidth="1"/>
    <col min="7689" max="7936" width="9.140625" style="1097"/>
    <col min="7937" max="7937" width="16.85546875" style="1097" customWidth="1"/>
    <col min="7938" max="7938" width="14.28515625" style="1097" customWidth="1"/>
    <col min="7939" max="7939" width="19.5703125" style="1097" customWidth="1"/>
    <col min="7940" max="7940" width="12.85546875" style="1097" customWidth="1"/>
    <col min="7941" max="7943" width="16.85546875" style="1097" customWidth="1"/>
    <col min="7944" max="7944" width="51.28515625" style="1097" customWidth="1"/>
    <col min="7945" max="8192" width="9.140625" style="1097"/>
    <col min="8193" max="8193" width="16.85546875" style="1097" customWidth="1"/>
    <col min="8194" max="8194" width="14.28515625" style="1097" customWidth="1"/>
    <col min="8195" max="8195" width="19.5703125" style="1097" customWidth="1"/>
    <col min="8196" max="8196" width="12.85546875" style="1097" customWidth="1"/>
    <col min="8197" max="8199" width="16.85546875" style="1097" customWidth="1"/>
    <col min="8200" max="8200" width="51.28515625" style="1097" customWidth="1"/>
    <col min="8201" max="8448" width="9.140625" style="1097"/>
    <col min="8449" max="8449" width="16.85546875" style="1097" customWidth="1"/>
    <col min="8450" max="8450" width="14.28515625" style="1097" customWidth="1"/>
    <col min="8451" max="8451" width="19.5703125" style="1097" customWidth="1"/>
    <col min="8452" max="8452" width="12.85546875" style="1097" customWidth="1"/>
    <col min="8453" max="8455" width="16.85546875" style="1097" customWidth="1"/>
    <col min="8456" max="8456" width="51.28515625" style="1097" customWidth="1"/>
    <col min="8457" max="8704" width="9.140625" style="1097"/>
    <col min="8705" max="8705" width="16.85546875" style="1097" customWidth="1"/>
    <col min="8706" max="8706" width="14.28515625" style="1097" customWidth="1"/>
    <col min="8707" max="8707" width="19.5703125" style="1097" customWidth="1"/>
    <col min="8708" max="8708" width="12.85546875" style="1097" customWidth="1"/>
    <col min="8709" max="8711" width="16.85546875" style="1097" customWidth="1"/>
    <col min="8712" max="8712" width="51.28515625" style="1097" customWidth="1"/>
    <col min="8713" max="8960" width="9.140625" style="1097"/>
    <col min="8961" max="8961" width="16.85546875" style="1097" customWidth="1"/>
    <col min="8962" max="8962" width="14.28515625" style="1097" customWidth="1"/>
    <col min="8963" max="8963" width="19.5703125" style="1097" customWidth="1"/>
    <col min="8964" max="8964" width="12.85546875" style="1097" customWidth="1"/>
    <col min="8965" max="8967" width="16.85546875" style="1097" customWidth="1"/>
    <col min="8968" max="8968" width="51.28515625" style="1097" customWidth="1"/>
    <col min="8969" max="9216" width="9.140625" style="1097"/>
    <col min="9217" max="9217" width="16.85546875" style="1097" customWidth="1"/>
    <col min="9218" max="9218" width="14.28515625" style="1097" customWidth="1"/>
    <col min="9219" max="9219" width="19.5703125" style="1097" customWidth="1"/>
    <col min="9220" max="9220" width="12.85546875" style="1097" customWidth="1"/>
    <col min="9221" max="9223" width="16.85546875" style="1097" customWidth="1"/>
    <col min="9224" max="9224" width="51.28515625" style="1097" customWidth="1"/>
    <col min="9225" max="9472" width="9.140625" style="1097"/>
    <col min="9473" max="9473" width="16.85546875" style="1097" customWidth="1"/>
    <col min="9474" max="9474" width="14.28515625" style="1097" customWidth="1"/>
    <col min="9475" max="9475" width="19.5703125" style="1097" customWidth="1"/>
    <col min="9476" max="9476" width="12.85546875" style="1097" customWidth="1"/>
    <col min="9477" max="9479" width="16.85546875" style="1097" customWidth="1"/>
    <col min="9480" max="9480" width="51.28515625" style="1097" customWidth="1"/>
    <col min="9481" max="9728" width="9.140625" style="1097"/>
    <col min="9729" max="9729" width="16.85546875" style="1097" customWidth="1"/>
    <col min="9730" max="9730" width="14.28515625" style="1097" customWidth="1"/>
    <col min="9731" max="9731" width="19.5703125" style="1097" customWidth="1"/>
    <col min="9732" max="9732" width="12.85546875" style="1097" customWidth="1"/>
    <col min="9733" max="9735" width="16.85546875" style="1097" customWidth="1"/>
    <col min="9736" max="9736" width="51.28515625" style="1097" customWidth="1"/>
    <col min="9737" max="9984" width="9.140625" style="1097"/>
    <col min="9985" max="9985" width="16.85546875" style="1097" customWidth="1"/>
    <col min="9986" max="9986" width="14.28515625" style="1097" customWidth="1"/>
    <col min="9987" max="9987" width="19.5703125" style="1097" customWidth="1"/>
    <col min="9988" max="9988" width="12.85546875" style="1097" customWidth="1"/>
    <col min="9989" max="9991" width="16.85546875" style="1097" customWidth="1"/>
    <col min="9992" max="9992" width="51.28515625" style="1097" customWidth="1"/>
    <col min="9993" max="10240" width="9.140625" style="1097"/>
    <col min="10241" max="10241" width="16.85546875" style="1097" customWidth="1"/>
    <col min="10242" max="10242" width="14.28515625" style="1097" customWidth="1"/>
    <col min="10243" max="10243" width="19.5703125" style="1097" customWidth="1"/>
    <col min="10244" max="10244" width="12.85546875" style="1097" customWidth="1"/>
    <col min="10245" max="10247" width="16.85546875" style="1097" customWidth="1"/>
    <col min="10248" max="10248" width="51.28515625" style="1097" customWidth="1"/>
    <col min="10249" max="10496" width="9.140625" style="1097"/>
    <col min="10497" max="10497" width="16.85546875" style="1097" customWidth="1"/>
    <col min="10498" max="10498" width="14.28515625" style="1097" customWidth="1"/>
    <col min="10499" max="10499" width="19.5703125" style="1097" customWidth="1"/>
    <col min="10500" max="10500" width="12.85546875" style="1097" customWidth="1"/>
    <col min="10501" max="10503" width="16.85546875" style="1097" customWidth="1"/>
    <col min="10504" max="10504" width="51.28515625" style="1097" customWidth="1"/>
    <col min="10505" max="10752" width="9.140625" style="1097"/>
    <col min="10753" max="10753" width="16.85546875" style="1097" customWidth="1"/>
    <col min="10754" max="10754" width="14.28515625" style="1097" customWidth="1"/>
    <col min="10755" max="10755" width="19.5703125" style="1097" customWidth="1"/>
    <col min="10756" max="10756" width="12.85546875" style="1097" customWidth="1"/>
    <col min="10757" max="10759" width="16.85546875" style="1097" customWidth="1"/>
    <col min="10760" max="10760" width="51.28515625" style="1097" customWidth="1"/>
    <col min="10761" max="11008" width="9.140625" style="1097"/>
    <col min="11009" max="11009" width="16.85546875" style="1097" customWidth="1"/>
    <col min="11010" max="11010" width="14.28515625" style="1097" customWidth="1"/>
    <col min="11011" max="11011" width="19.5703125" style="1097" customWidth="1"/>
    <col min="11012" max="11012" width="12.85546875" style="1097" customWidth="1"/>
    <col min="11013" max="11015" width="16.85546875" style="1097" customWidth="1"/>
    <col min="11016" max="11016" width="51.28515625" style="1097" customWidth="1"/>
    <col min="11017" max="11264" width="9.140625" style="1097"/>
    <col min="11265" max="11265" width="16.85546875" style="1097" customWidth="1"/>
    <col min="11266" max="11266" width="14.28515625" style="1097" customWidth="1"/>
    <col min="11267" max="11267" width="19.5703125" style="1097" customWidth="1"/>
    <col min="11268" max="11268" width="12.85546875" style="1097" customWidth="1"/>
    <col min="11269" max="11271" width="16.85546875" style="1097" customWidth="1"/>
    <col min="11272" max="11272" width="51.28515625" style="1097" customWidth="1"/>
    <col min="11273" max="11520" width="9.140625" style="1097"/>
    <col min="11521" max="11521" width="16.85546875" style="1097" customWidth="1"/>
    <col min="11522" max="11522" width="14.28515625" style="1097" customWidth="1"/>
    <col min="11523" max="11523" width="19.5703125" style="1097" customWidth="1"/>
    <col min="11524" max="11524" width="12.85546875" style="1097" customWidth="1"/>
    <col min="11525" max="11527" width="16.85546875" style="1097" customWidth="1"/>
    <col min="11528" max="11528" width="51.28515625" style="1097" customWidth="1"/>
    <col min="11529" max="11776" width="9.140625" style="1097"/>
    <col min="11777" max="11777" width="16.85546875" style="1097" customWidth="1"/>
    <col min="11778" max="11778" width="14.28515625" style="1097" customWidth="1"/>
    <col min="11779" max="11779" width="19.5703125" style="1097" customWidth="1"/>
    <col min="11780" max="11780" width="12.85546875" style="1097" customWidth="1"/>
    <col min="11781" max="11783" width="16.85546875" style="1097" customWidth="1"/>
    <col min="11784" max="11784" width="51.28515625" style="1097" customWidth="1"/>
    <col min="11785" max="12032" width="9.140625" style="1097"/>
    <col min="12033" max="12033" width="16.85546875" style="1097" customWidth="1"/>
    <col min="12034" max="12034" width="14.28515625" style="1097" customWidth="1"/>
    <col min="12035" max="12035" width="19.5703125" style="1097" customWidth="1"/>
    <col min="12036" max="12036" width="12.85546875" style="1097" customWidth="1"/>
    <col min="12037" max="12039" width="16.85546875" style="1097" customWidth="1"/>
    <col min="12040" max="12040" width="51.28515625" style="1097" customWidth="1"/>
    <col min="12041" max="12288" width="9.140625" style="1097"/>
    <col min="12289" max="12289" width="16.85546875" style="1097" customWidth="1"/>
    <col min="12290" max="12290" width="14.28515625" style="1097" customWidth="1"/>
    <col min="12291" max="12291" width="19.5703125" style="1097" customWidth="1"/>
    <col min="12292" max="12292" width="12.85546875" style="1097" customWidth="1"/>
    <col min="12293" max="12295" width="16.85546875" style="1097" customWidth="1"/>
    <col min="12296" max="12296" width="51.28515625" style="1097" customWidth="1"/>
    <col min="12297" max="12544" width="9.140625" style="1097"/>
    <col min="12545" max="12545" width="16.85546875" style="1097" customWidth="1"/>
    <col min="12546" max="12546" width="14.28515625" style="1097" customWidth="1"/>
    <col min="12547" max="12547" width="19.5703125" style="1097" customWidth="1"/>
    <col min="12548" max="12548" width="12.85546875" style="1097" customWidth="1"/>
    <col min="12549" max="12551" width="16.85546875" style="1097" customWidth="1"/>
    <col min="12552" max="12552" width="51.28515625" style="1097" customWidth="1"/>
    <col min="12553" max="12800" width="9.140625" style="1097"/>
    <col min="12801" max="12801" width="16.85546875" style="1097" customWidth="1"/>
    <col min="12802" max="12802" width="14.28515625" style="1097" customWidth="1"/>
    <col min="12803" max="12803" width="19.5703125" style="1097" customWidth="1"/>
    <col min="12804" max="12804" width="12.85546875" style="1097" customWidth="1"/>
    <col min="12805" max="12807" width="16.85546875" style="1097" customWidth="1"/>
    <col min="12808" max="12808" width="51.28515625" style="1097" customWidth="1"/>
    <col min="12809" max="13056" width="9.140625" style="1097"/>
    <col min="13057" max="13057" width="16.85546875" style="1097" customWidth="1"/>
    <col min="13058" max="13058" width="14.28515625" style="1097" customWidth="1"/>
    <col min="13059" max="13059" width="19.5703125" style="1097" customWidth="1"/>
    <col min="13060" max="13060" width="12.85546875" style="1097" customWidth="1"/>
    <col min="13061" max="13063" width="16.85546875" style="1097" customWidth="1"/>
    <col min="13064" max="13064" width="51.28515625" style="1097" customWidth="1"/>
    <col min="13065" max="13312" width="9.140625" style="1097"/>
    <col min="13313" max="13313" width="16.85546875" style="1097" customWidth="1"/>
    <col min="13314" max="13314" width="14.28515625" style="1097" customWidth="1"/>
    <col min="13315" max="13315" width="19.5703125" style="1097" customWidth="1"/>
    <col min="13316" max="13316" width="12.85546875" style="1097" customWidth="1"/>
    <col min="13317" max="13319" width="16.85546875" style="1097" customWidth="1"/>
    <col min="13320" max="13320" width="51.28515625" style="1097" customWidth="1"/>
    <col min="13321" max="13568" width="9.140625" style="1097"/>
    <col min="13569" max="13569" width="16.85546875" style="1097" customWidth="1"/>
    <col min="13570" max="13570" width="14.28515625" style="1097" customWidth="1"/>
    <col min="13571" max="13571" width="19.5703125" style="1097" customWidth="1"/>
    <col min="13572" max="13572" width="12.85546875" style="1097" customWidth="1"/>
    <col min="13573" max="13575" width="16.85546875" style="1097" customWidth="1"/>
    <col min="13576" max="13576" width="51.28515625" style="1097" customWidth="1"/>
    <col min="13577" max="13824" width="9.140625" style="1097"/>
    <col min="13825" max="13825" width="16.85546875" style="1097" customWidth="1"/>
    <col min="13826" max="13826" width="14.28515625" style="1097" customWidth="1"/>
    <col min="13827" max="13827" width="19.5703125" style="1097" customWidth="1"/>
    <col min="13828" max="13828" width="12.85546875" style="1097" customWidth="1"/>
    <col min="13829" max="13831" width="16.85546875" style="1097" customWidth="1"/>
    <col min="13832" max="13832" width="51.28515625" style="1097" customWidth="1"/>
    <col min="13833" max="14080" width="9.140625" style="1097"/>
    <col min="14081" max="14081" width="16.85546875" style="1097" customWidth="1"/>
    <col min="14082" max="14082" width="14.28515625" style="1097" customWidth="1"/>
    <col min="14083" max="14083" width="19.5703125" style="1097" customWidth="1"/>
    <col min="14084" max="14084" width="12.85546875" style="1097" customWidth="1"/>
    <col min="14085" max="14087" width="16.85546875" style="1097" customWidth="1"/>
    <col min="14088" max="14088" width="51.28515625" style="1097" customWidth="1"/>
    <col min="14089" max="14336" width="9.140625" style="1097"/>
    <col min="14337" max="14337" width="16.85546875" style="1097" customWidth="1"/>
    <col min="14338" max="14338" width="14.28515625" style="1097" customWidth="1"/>
    <col min="14339" max="14339" width="19.5703125" style="1097" customWidth="1"/>
    <col min="14340" max="14340" width="12.85546875" style="1097" customWidth="1"/>
    <col min="14341" max="14343" width="16.85546875" style="1097" customWidth="1"/>
    <col min="14344" max="14344" width="51.28515625" style="1097" customWidth="1"/>
    <col min="14345" max="14592" width="9.140625" style="1097"/>
    <col min="14593" max="14593" width="16.85546875" style="1097" customWidth="1"/>
    <col min="14594" max="14594" width="14.28515625" style="1097" customWidth="1"/>
    <col min="14595" max="14595" width="19.5703125" style="1097" customWidth="1"/>
    <col min="14596" max="14596" width="12.85546875" style="1097" customWidth="1"/>
    <col min="14597" max="14599" width="16.85546875" style="1097" customWidth="1"/>
    <col min="14600" max="14600" width="51.28515625" style="1097" customWidth="1"/>
    <col min="14601" max="14848" width="9.140625" style="1097"/>
    <col min="14849" max="14849" width="16.85546875" style="1097" customWidth="1"/>
    <col min="14850" max="14850" width="14.28515625" style="1097" customWidth="1"/>
    <col min="14851" max="14851" width="19.5703125" style="1097" customWidth="1"/>
    <col min="14852" max="14852" width="12.85546875" style="1097" customWidth="1"/>
    <col min="14853" max="14855" width="16.85546875" style="1097" customWidth="1"/>
    <col min="14856" max="14856" width="51.28515625" style="1097" customWidth="1"/>
    <col min="14857" max="15104" width="9.140625" style="1097"/>
    <col min="15105" max="15105" width="16.85546875" style="1097" customWidth="1"/>
    <col min="15106" max="15106" width="14.28515625" style="1097" customWidth="1"/>
    <col min="15107" max="15107" width="19.5703125" style="1097" customWidth="1"/>
    <col min="15108" max="15108" width="12.85546875" style="1097" customWidth="1"/>
    <col min="15109" max="15111" width="16.85546875" style="1097" customWidth="1"/>
    <col min="15112" max="15112" width="51.28515625" style="1097" customWidth="1"/>
    <col min="15113" max="15360" width="9.140625" style="1097"/>
    <col min="15361" max="15361" width="16.85546875" style="1097" customWidth="1"/>
    <col min="15362" max="15362" width="14.28515625" style="1097" customWidth="1"/>
    <col min="15363" max="15363" width="19.5703125" style="1097" customWidth="1"/>
    <col min="15364" max="15364" width="12.85546875" style="1097" customWidth="1"/>
    <col min="15365" max="15367" width="16.85546875" style="1097" customWidth="1"/>
    <col min="15368" max="15368" width="51.28515625" style="1097" customWidth="1"/>
    <col min="15369" max="15616" width="9.140625" style="1097"/>
    <col min="15617" max="15617" width="16.85546875" style="1097" customWidth="1"/>
    <col min="15618" max="15618" width="14.28515625" style="1097" customWidth="1"/>
    <col min="15619" max="15619" width="19.5703125" style="1097" customWidth="1"/>
    <col min="15620" max="15620" width="12.85546875" style="1097" customWidth="1"/>
    <col min="15621" max="15623" width="16.85546875" style="1097" customWidth="1"/>
    <col min="15624" max="15624" width="51.28515625" style="1097" customWidth="1"/>
    <col min="15625" max="15872" width="9.140625" style="1097"/>
    <col min="15873" max="15873" width="16.85546875" style="1097" customWidth="1"/>
    <col min="15874" max="15874" width="14.28515625" style="1097" customWidth="1"/>
    <col min="15875" max="15875" width="19.5703125" style="1097" customWidth="1"/>
    <col min="15876" max="15876" width="12.85546875" style="1097" customWidth="1"/>
    <col min="15877" max="15879" width="16.85546875" style="1097" customWidth="1"/>
    <col min="15880" max="15880" width="51.28515625" style="1097" customWidth="1"/>
    <col min="15881" max="16128" width="9.140625" style="1097"/>
    <col min="16129" max="16129" width="16.85546875" style="1097" customWidth="1"/>
    <col min="16130" max="16130" width="14.28515625" style="1097" customWidth="1"/>
    <col min="16131" max="16131" width="19.5703125" style="1097" customWidth="1"/>
    <col min="16132" max="16132" width="12.85546875" style="1097" customWidth="1"/>
    <col min="16133" max="16135" width="16.85546875" style="1097" customWidth="1"/>
    <col min="16136" max="16136" width="51.28515625" style="1097" customWidth="1"/>
    <col min="16137" max="16384" width="9.140625" style="1097"/>
  </cols>
  <sheetData>
    <row r="1" spans="1:8" ht="15.75" thickBot="1">
      <c r="A1" s="1096" t="s">
        <v>161</v>
      </c>
      <c r="G1" s="1098"/>
    </row>
    <row r="2" spans="1:8" ht="17.100000000000001" customHeight="1" thickBot="1">
      <c r="A2" s="1099" t="s">
        <v>162</v>
      </c>
      <c r="B2" s="1100"/>
      <c r="C2" s="1101" t="s">
        <v>163</v>
      </c>
      <c r="D2" s="1102" t="s">
        <v>164</v>
      </c>
      <c r="E2" s="1103" t="s">
        <v>165</v>
      </c>
      <c r="F2" s="1104"/>
      <c r="G2" s="1098"/>
    </row>
    <row r="3" spans="1:8" ht="17.100000000000001" customHeight="1" thickBot="1">
      <c r="A3" s="1099" t="s">
        <v>166</v>
      </c>
      <c r="B3" s="1100"/>
      <c r="C3" s="1105" t="s">
        <v>167</v>
      </c>
      <c r="D3" s="1106"/>
      <c r="E3" s="1106"/>
      <c r="F3" s="1107"/>
      <c r="G3" s="1098"/>
    </row>
    <row r="4" spans="1:8" ht="17.100000000000001" customHeight="1" thickBot="1">
      <c r="A4" s="1108" t="s">
        <v>168</v>
      </c>
      <c r="B4" s="1109"/>
      <c r="C4" s="1105" t="s">
        <v>169</v>
      </c>
      <c r="D4" s="1110"/>
      <c r="E4" s="1110"/>
      <c r="F4" s="1111"/>
      <c r="G4" s="1098"/>
    </row>
    <row r="5" spans="1:8" ht="17.100000000000001" customHeight="1" thickBot="1">
      <c r="A5" s="1112" t="s">
        <v>170</v>
      </c>
      <c r="B5" s="1113"/>
      <c r="C5" s="1114" t="s">
        <v>171</v>
      </c>
      <c r="D5" s="1115" t="s">
        <v>172</v>
      </c>
      <c r="E5" s="1116" t="s">
        <v>173</v>
      </c>
      <c r="F5" s="1117"/>
      <c r="G5" s="1098"/>
    </row>
    <row r="6" spans="1:8" ht="17.100000000000001" customHeight="1" thickBot="1">
      <c r="A6" s="1099" t="s">
        <v>174</v>
      </c>
      <c r="B6" s="1100"/>
      <c r="C6" s="1118" t="s">
        <v>175</v>
      </c>
      <c r="D6" s="1119"/>
      <c r="E6" s="1119"/>
      <c r="F6" s="1120"/>
      <c r="G6" s="1098"/>
    </row>
    <row r="7" spans="1:8" ht="15">
      <c r="A7" s="1121"/>
      <c r="B7" s="1122"/>
      <c r="C7" s="1122"/>
      <c r="D7" s="1122"/>
      <c r="G7" s="1098"/>
    </row>
    <row r="8" spans="1:8" ht="15.75" thickBot="1">
      <c r="A8" s="1123" t="s">
        <v>176</v>
      </c>
      <c r="B8" s="1122"/>
      <c r="C8" s="1122"/>
      <c r="D8" s="1122"/>
      <c r="G8" s="1098"/>
    </row>
    <row r="9" spans="1:8" ht="20.25" customHeight="1" thickBot="1">
      <c r="A9" s="1124" t="s">
        <v>200</v>
      </c>
      <c r="B9" s="1125"/>
      <c r="C9" s="1125"/>
      <c r="D9" s="1126"/>
      <c r="G9" s="1098"/>
    </row>
    <row r="10" spans="1:8" ht="15">
      <c r="A10" s="1123"/>
      <c r="B10" s="1122"/>
      <c r="C10" s="1122"/>
      <c r="D10" s="1122"/>
      <c r="G10" s="1098"/>
    </row>
    <row r="11" spans="1:8" ht="15" hidden="1">
      <c r="A11" s="1123" t="s">
        <v>177</v>
      </c>
      <c r="B11" s="1122"/>
      <c r="C11" s="1122"/>
      <c r="D11" s="1122"/>
      <c r="G11" s="1098"/>
    </row>
    <row r="12" spans="1:8" ht="25.5" hidden="1" customHeight="1" thickBot="1">
      <c r="A12" s="1127" t="s">
        <v>178</v>
      </c>
      <c r="B12" s="1128" t="s">
        <v>179</v>
      </c>
      <c r="C12" s="1129"/>
      <c r="D12" s="1129"/>
      <c r="E12" s="1129"/>
      <c r="F12" s="1129"/>
      <c r="G12" s="1129"/>
      <c r="H12" s="1130"/>
    </row>
    <row r="13" spans="1:8" ht="15">
      <c r="A13" s="1096"/>
      <c r="G13" s="1098"/>
    </row>
    <row r="14" spans="1:8" ht="15.75" thickBot="1">
      <c r="A14" s="1096" t="s">
        <v>180</v>
      </c>
      <c r="G14" s="1098"/>
    </row>
    <row r="15" spans="1:8">
      <c r="A15" s="1131" t="s">
        <v>181</v>
      </c>
      <c r="B15" s="1132"/>
      <c r="C15" s="1133" t="s">
        <v>182</v>
      </c>
      <c r="D15" s="1134"/>
      <c r="E15" s="1134"/>
      <c r="F15" s="1134"/>
      <c r="G15" s="1134"/>
      <c r="H15" s="1135"/>
    </row>
    <row r="16" spans="1:8">
      <c r="A16" s="1136" t="s">
        <v>183</v>
      </c>
      <c r="B16" s="1137"/>
      <c r="C16" s="1137"/>
      <c r="D16" s="1137"/>
      <c r="E16" s="1137"/>
      <c r="F16" s="1137"/>
      <c r="G16" s="1137"/>
      <c r="H16" s="1138"/>
    </row>
    <row r="17" spans="1:8">
      <c r="A17" s="1136"/>
      <c r="B17" s="1137"/>
      <c r="C17" s="1137"/>
      <c r="D17" s="1137"/>
      <c r="E17" s="1137"/>
      <c r="F17" s="1137"/>
      <c r="G17" s="1137"/>
      <c r="H17" s="1138"/>
    </row>
    <row r="18" spans="1:8">
      <c r="A18" s="1136"/>
      <c r="B18" s="1137"/>
      <c r="C18" s="1137"/>
      <c r="D18" s="1137"/>
      <c r="E18" s="1137"/>
      <c r="F18" s="1137"/>
      <c r="G18" s="1137"/>
      <c r="H18" s="1138"/>
    </row>
    <row r="19" spans="1:8">
      <c r="A19" s="1139" t="s">
        <v>184</v>
      </c>
      <c r="B19" s="1140"/>
      <c r="C19" s="1140"/>
      <c r="D19" s="1140"/>
      <c r="E19" s="1140"/>
      <c r="F19" s="1140"/>
      <c r="G19" s="1140"/>
      <c r="H19" s="1141"/>
    </row>
    <row r="20" spans="1:8" ht="15.75" customHeight="1" thickBot="1">
      <c r="A20" s="1142" t="s">
        <v>185</v>
      </c>
      <c r="B20" s="1143"/>
      <c r="C20" s="1143"/>
      <c r="D20" s="1143"/>
      <c r="E20" s="1143"/>
      <c r="F20" s="1143"/>
      <c r="G20" s="1143"/>
      <c r="H20" s="1144"/>
    </row>
    <row r="21" spans="1:8" ht="15">
      <c r="A21" s="1145"/>
      <c r="G21" s="1098"/>
    </row>
    <row r="22" spans="1:8" ht="15.75" thickBot="1">
      <c r="A22" s="1096" t="s">
        <v>186</v>
      </c>
      <c r="G22" s="1098"/>
    </row>
    <row r="23" spans="1:8" ht="29.25" customHeight="1" thickBot="1">
      <c r="A23" s="1146" t="s">
        <v>187</v>
      </c>
      <c r="B23" s="1147"/>
      <c r="C23" s="1147"/>
      <c r="D23" s="1147"/>
      <c r="E23" s="1147"/>
      <c r="F23" s="1147"/>
      <c r="G23" s="1147"/>
      <c r="H23" s="1148"/>
    </row>
    <row r="24" spans="1:8" ht="15">
      <c r="A24" s="1149"/>
      <c r="G24" s="1098"/>
    </row>
    <row r="25" spans="1:8" ht="15.75" thickBot="1">
      <c r="A25" s="1096" t="s">
        <v>188</v>
      </c>
      <c r="G25" s="1098"/>
    </row>
    <row r="26" spans="1:8" ht="156" customHeight="1" thickBot="1">
      <c r="A26" s="1150" t="s">
        <v>189</v>
      </c>
      <c r="B26" s="1151"/>
      <c r="C26" s="1151"/>
      <c r="D26" s="1151"/>
      <c r="E26" s="1151"/>
      <c r="F26" s="1151"/>
      <c r="G26" s="1151"/>
      <c r="H26" s="1152"/>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dimension ref="A1:A13"/>
  <sheetViews>
    <sheetView workbookViewId="0"/>
  </sheetViews>
  <sheetFormatPr defaultRowHeight="12.75"/>
  <cols>
    <col min="1" max="1" width="109.5703125" style="521" customWidth="1"/>
    <col min="2" max="16384" width="9.140625" style="521"/>
  </cols>
  <sheetData>
    <row r="1" spans="1:1" ht="19.5" thickTop="1" thickBot="1">
      <c r="A1" s="1153" t="s">
        <v>190</v>
      </c>
    </row>
    <row r="2" spans="1:1" ht="16.5" thickTop="1">
      <c r="A2" s="1154"/>
    </row>
    <row r="3" spans="1:1" ht="15">
      <c r="A3" s="1155"/>
    </row>
    <row r="4" spans="1:1" ht="43.5" customHeight="1">
      <c r="A4" s="1155" t="s">
        <v>191</v>
      </c>
    </row>
    <row r="5" spans="1:1" ht="30">
      <c r="A5" s="1155" t="s">
        <v>192</v>
      </c>
    </row>
    <row r="6" spans="1:1" ht="30">
      <c r="A6" s="1155" t="s">
        <v>193</v>
      </c>
    </row>
    <row r="7" spans="1:1" ht="30">
      <c r="A7" s="1155" t="s">
        <v>194</v>
      </c>
    </row>
    <row r="8" spans="1:1" ht="30">
      <c r="A8" s="1155" t="s">
        <v>195</v>
      </c>
    </row>
    <row r="9" spans="1:1" ht="30">
      <c r="A9" s="1155" t="s">
        <v>196</v>
      </c>
    </row>
    <row r="10" spans="1:1" ht="33" customHeight="1">
      <c r="A10" s="1155" t="s">
        <v>197</v>
      </c>
    </row>
    <row r="11" spans="1:1" ht="45">
      <c r="A11" s="1155" t="s">
        <v>198</v>
      </c>
    </row>
    <row r="12" spans="1:1" ht="30">
      <c r="A12" s="1156" t="s">
        <v>199</v>
      </c>
    </row>
    <row r="13" spans="1:1" ht="15.75">
      <c r="A13" s="115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AC126"/>
  <sheetViews>
    <sheetView showRowColHeaders="0" workbookViewId="0">
      <selection activeCell="A31" sqref="A31"/>
    </sheetView>
  </sheetViews>
  <sheetFormatPr defaultColWidth="21.140625" defaultRowHeight="15"/>
  <cols>
    <col min="1" max="1" width="33.28515625" style="139" bestFit="1" customWidth="1"/>
    <col min="2" max="3" width="11.140625" style="36" bestFit="1" customWidth="1"/>
    <col min="4" max="4" width="12.140625" style="36" bestFit="1" customWidth="1"/>
    <col min="5" max="5" width="11.140625" style="36" customWidth="1"/>
    <col min="6" max="6" width="11.140625" style="36" bestFit="1" customWidth="1"/>
    <col min="7" max="7" width="12.140625" style="36" bestFit="1" customWidth="1"/>
    <col min="8" max="9" width="10.28515625" style="36" bestFit="1" customWidth="1"/>
    <col min="10" max="10" width="12.140625" style="36" bestFit="1" customWidth="1"/>
    <col min="11" max="12" width="9.7109375" style="36" bestFit="1" customWidth="1"/>
    <col min="13" max="13" width="16.28515625" style="136" bestFit="1" customWidth="1"/>
    <col min="14" max="15" width="11.140625" style="36" bestFit="1" customWidth="1"/>
    <col min="16" max="16" width="12.140625" style="36" bestFit="1" customWidth="1"/>
    <col min="17" max="18" width="11.140625" style="36" bestFit="1" customWidth="1"/>
    <col min="19" max="19" width="12.140625" style="36" bestFit="1" customWidth="1"/>
    <col min="20" max="21" width="11.140625" style="36" bestFit="1" customWidth="1"/>
    <col min="22" max="22" width="10.140625" style="36" customWidth="1"/>
    <col min="23" max="23" width="10.85546875" style="99" customWidth="1"/>
    <col min="24" max="16384" width="21.140625" style="36"/>
  </cols>
  <sheetData>
    <row r="1" spans="1:23" s="11" customFormat="1" ht="16.5"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8">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5" thickBot="1">
      <c r="A3" s="22"/>
      <c r="B3" s="23">
        <v>2599288</v>
      </c>
      <c r="C3" s="23">
        <v>2598914</v>
      </c>
      <c r="D3" s="24" t="s">
        <v>15</v>
      </c>
      <c r="E3" s="23">
        <v>2599288</v>
      </c>
      <c r="F3" s="23">
        <v>2598914</v>
      </c>
      <c r="G3" s="24" t="s">
        <v>15</v>
      </c>
      <c r="H3" s="23">
        <v>2599288</v>
      </c>
      <c r="I3" s="23">
        <v>2598914</v>
      </c>
      <c r="J3" s="25" t="s">
        <v>15</v>
      </c>
      <c r="K3" s="26">
        <v>2599288</v>
      </c>
      <c r="L3" s="23">
        <v>2598914</v>
      </c>
      <c r="M3" s="24" t="s">
        <v>15</v>
      </c>
      <c r="N3" s="23">
        <v>2599288</v>
      </c>
      <c r="O3" s="23">
        <v>2598914</v>
      </c>
      <c r="P3" s="24" t="s">
        <v>15</v>
      </c>
      <c r="Q3" s="23">
        <v>2599288</v>
      </c>
      <c r="R3" s="23">
        <v>2598914</v>
      </c>
      <c r="S3" s="24" t="s">
        <v>15</v>
      </c>
      <c r="T3" s="23">
        <v>2599288</v>
      </c>
      <c r="U3" s="23">
        <v>2598914</v>
      </c>
      <c r="V3" s="27">
        <v>2599288</v>
      </c>
      <c r="W3" s="28">
        <v>2598914</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75">
      <c r="A6" s="45" t="s">
        <v>16</v>
      </c>
      <c r="B6" s="46">
        <v>209798</v>
      </c>
      <c r="C6" s="46">
        <v>221114</v>
      </c>
      <c r="D6" s="47">
        <v>-5.1177220800130249E-2</v>
      </c>
      <c r="E6" s="46">
        <v>142615</v>
      </c>
      <c r="F6" s="46">
        <v>144274</v>
      </c>
      <c r="G6" s="47">
        <v>-1.1498953380373456E-2</v>
      </c>
      <c r="H6" s="46">
        <v>67183</v>
      </c>
      <c r="I6" s="46">
        <v>76840</v>
      </c>
      <c r="J6" s="48">
        <v>-0.12567673086933889</v>
      </c>
      <c r="K6" s="49">
        <v>0.67963812944854651</v>
      </c>
      <c r="L6" s="50">
        <v>0.70767147020957866</v>
      </c>
      <c r="M6" s="51">
        <v>-2.8000000000000003</v>
      </c>
      <c r="N6" s="46">
        <v>275859</v>
      </c>
      <c r="O6" s="46">
        <v>295726</v>
      </c>
      <c r="P6" s="47">
        <v>-6.7180430533669677E-2</v>
      </c>
      <c r="Q6" s="46">
        <v>405891</v>
      </c>
      <c r="R6" s="46">
        <v>417886</v>
      </c>
      <c r="S6" s="47">
        <v>-2.8704000612607267E-2</v>
      </c>
      <c r="T6" s="46">
        <v>566770</v>
      </c>
      <c r="U6" s="52">
        <v>608400</v>
      </c>
      <c r="V6" s="53">
        <v>2.7015033508422386</v>
      </c>
      <c r="W6" s="54">
        <v>2.7515218394131535</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75">
      <c r="A8" s="45" t="s">
        <v>17</v>
      </c>
      <c r="B8" s="46">
        <v>201789</v>
      </c>
      <c r="C8" s="46">
        <v>211746</v>
      </c>
      <c r="D8" s="47">
        <v>-4.7023320393301406E-2</v>
      </c>
      <c r="E8" s="46">
        <v>140896</v>
      </c>
      <c r="F8" s="46">
        <v>142404</v>
      </c>
      <c r="G8" s="47">
        <v>-1.0589590180051123E-2</v>
      </c>
      <c r="H8" s="46">
        <v>60893</v>
      </c>
      <c r="I8" s="46">
        <v>69342</v>
      </c>
      <c r="J8" s="48">
        <v>-0.12184534625479507</v>
      </c>
      <c r="K8" s="49">
        <v>0.69422816301922574</v>
      </c>
      <c r="L8" s="50">
        <v>0.72368160227634848</v>
      </c>
      <c r="M8" s="51">
        <v>-2.9000000000000004</v>
      </c>
      <c r="N8" s="46">
        <v>269448</v>
      </c>
      <c r="O8" s="46">
        <v>288411</v>
      </c>
      <c r="P8" s="47">
        <v>-6.5749919385876404E-2</v>
      </c>
      <c r="Q8" s="46">
        <v>388126</v>
      </c>
      <c r="R8" s="46">
        <v>398533</v>
      </c>
      <c r="S8" s="47">
        <v>-2.6113270419262646E-2</v>
      </c>
      <c r="T8" s="46">
        <v>550386</v>
      </c>
      <c r="U8" s="52">
        <v>589808</v>
      </c>
      <c r="V8" s="53">
        <v>2.7275322242540474</v>
      </c>
      <c r="W8" s="54">
        <v>2.7854504925712882</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c r="A10" s="67" t="s">
        <v>18</v>
      </c>
      <c r="B10" s="68">
        <v>122788</v>
      </c>
      <c r="C10" s="68">
        <v>130007</v>
      </c>
      <c r="D10" s="69">
        <v>-5.5527779273423741E-2</v>
      </c>
      <c r="E10" s="68">
        <v>102769</v>
      </c>
      <c r="F10" s="68">
        <v>107506</v>
      </c>
      <c r="G10" s="69">
        <v>-4.4062656967983185E-2</v>
      </c>
      <c r="H10" s="68">
        <v>20019</v>
      </c>
      <c r="I10" s="68">
        <v>22501</v>
      </c>
      <c r="J10" s="70">
        <v>-0.11030620861295054</v>
      </c>
      <c r="K10" s="71">
        <v>0.7755456317470879</v>
      </c>
      <c r="L10" s="72">
        <v>0.80033072547707984</v>
      </c>
      <c r="M10" s="73">
        <v>-2.5</v>
      </c>
      <c r="N10" s="68">
        <v>181829</v>
      </c>
      <c r="O10" s="68">
        <v>192626</v>
      </c>
      <c r="P10" s="69">
        <v>-5.6051623353026069E-2</v>
      </c>
      <c r="Q10" s="68">
        <v>234453</v>
      </c>
      <c r="R10" s="68">
        <v>240683</v>
      </c>
      <c r="S10" s="69">
        <v>-2.588466987697511E-2</v>
      </c>
      <c r="T10" s="68">
        <v>344887</v>
      </c>
      <c r="U10" s="74">
        <v>365261</v>
      </c>
      <c r="V10" s="75">
        <v>2.8088005342541615</v>
      </c>
      <c r="W10" s="76">
        <v>2.8095487166075674</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c r="A12" s="67" t="s">
        <v>19</v>
      </c>
      <c r="B12" s="68">
        <v>79001</v>
      </c>
      <c r="C12" s="68">
        <v>81739</v>
      </c>
      <c r="D12" s="69">
        <v>-3.34968619630776E-2</v>
      </c>
      <c r="E12" s="68">
        <v>38127</v>
      </c>
      <c r="F12" s="68">
        <v>34898</v>
      </c>
      <c r="G12" s="69">
        <v>9.2526792366324717E-2</v>
      </c>
      <c r="H12" s="68">
        <v>40874</v>
      </c>
      <c r="I12" s="68">
        <v>46841</v>
      </c>
      <c r="J12" s="70">
        <v>-0.12738839905211247</v>
      </c>
      <c r="K12" s="71">
        <v>0.57016522095618616</v>
      </c>
      <c r="L12" s="72">
        <v>0.60681026290782392</v>
      </c>
      <c r="M12" s="73">
        <v>-3.6999999999999997</v>
      </c>
      <c r="N12" s="68">
        <v>87619</v>
      </c>
      <c r="O12" s="68">
        <v>95785</v>
      </c>
      <c r="P12" s="69">
        <v>-8.5253432165787957E-2</v>
      </c>
      <c r="Q12" s="68">
        <v>153673</v>
      </c>
      <c r="R12" s="68">
        <v>157850</v>
      </c>
      <c r="S12" s="69">
        <v>-2.6461830852074753E-2</v>
      </c>
      <c r="T12" s="68">
        <v>205499</v>
      </c>
      <c r="U12" s="74">
        <v>224547</v>
      </c>
      <c r="V12" s="75">
        <v>2.6012202377185099</v>
      </c>
      <c r="W12" s="76">
        <v>2.7471219368967077</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75">
      <c r="A14" s="45" t="s">
        <v>20</v>
      </c>
      <c r="B14" s="46">
        <v>8009</v>
      </c>
      <c r="C14" s="46">
        <v>9368</v>
      </c>
      <c r="D14" s="47">
        <v>-0.14506831767719897</v>
      </c>
      <c r="E14" s="46">
        <v>1719</v>
      </c>
      <c r="F14" s="46">
        <v>1870</v>
      </c>
      <c r="G14" s="47">
        <v>-8.0748663101604279E-2</v>
      </c>
      <c r="H14" s="46">
        <v>6290</v>
      </c>
      <c r="I14" s="46">
        <v>7498</v>
      </c>
      <c r="J14" s="48">
        <v>-0.16110962923446254</v>
      </c>
      <c r="K14" s="49">
        <v>0.36087813115676892</v>
      </c>
      <c r="L14" s="50">
        <v>0.37797757453624758</v>
      </c>
      <c r="M14" s="51">
        <v>-1.7000000000000002</v>
      </c>
      <c r="N14" s="46">
        <v>6411</v>
      </c>
      <c r="O14" s="46">
        <v>7315</v>
      </c>
      <c r="P14" s="47">
        <v>-0.12358168147641832</v>
      </c>
      <c r="Q14" s="46">
        <v>17765</v>
      </c>
      <c r="R14" s="46">
        <v>19353</v>
      </c>
      <c r="S14" s="47">
        <v>-8.205446184054152E-2</v>
      </c>
      <c r="T14" s="46">
        <v>16384</v>
      </c>
      <c r="U14" s="52">
        <v>18592</v>
      </c>
      <c r="V14" s="53">
        <v>2.045698589087277</v>
      </c>
      <c r="W14" s="54">
        <v>1.9846285226302305</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75">
      <c r="A18" s="110" t="s">
        <v>21</v>
      </c>
      <c r="B18" s="101">
        <v>192929</v>
      </c>
      <c r="C18" s="101">
        <v>202068</v>
      </c>
      <c r="D18" s="102">
        <v>-4.5227349209177106E-2</v>
      </c>
      <c r="E18" s="101">
        <v>134509</v>
      </c>
      <c r="F18" s="101">
        <v>135253</v>
      </c>
      <c r="G18" s="102">
        <v>-5.5008022003208805E-3</v>
      </c>
      <c r="H18" s="101">
        <v>58420</v>
      </c>
      <c r="I18" s="101">
        <v>66815</v>
      </c>
      <c r="J18" s="103">
        <v>-0.12564543889845095</v>
      </c>
      <c r="K18" s="104">
        <v>0.7017244336760402</v>
      </c>
      <c r="L18" s="105">
        <v>0.72889941261888258</v>
      </c>
      <c r="M18" s="106">
        <v>-2.7</v>
      </c>
      <c r="N18" s="101">
        <v>261819</v>
      </c>
      <c r="O18" s="101">
        <v>278589</v>
      </c>
      <c r="P18" s="102">
        <v>-6.0196203008733296E-2</v>
      </c>
      <c r="Q18" s="101">
        <v>373108</v>
      </c>
      <c r="R18" s="101">
        <v>382205</v>
      </c>
      <c r="S18" s="102">
        <v>-2.3801363142816029E-2</v>
      </c>
      <c r="T18" s="101">
        <v>535199</v>
      </c>
      <c r="U18" s="107">
        <v>571056</v>
      </c>
      <c r="V18" s="108">
        <v>2.774072327125523</v>
      </c>
      <c r="W18" s="109">
        <v>2.8260585545459946</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c r="A20" s="113" t="s">
        <v>22</v>
      </c>
      <c r="B20" s="114">
        <v>115862</v>
      </c>
      <c r="C20" s="114">
        <v>122129</v>
      </c>
      <c r="D20" s="115">
        <v>-5.1314593585471101E-2</v>
      </c>
      <c r="E20" s="114">
        <v>96814</v>
      </c>
      <c r="F20" s="114">
        <v>100731</v>
      </c>
      <c r="G20" s="115">
        <v>-3.8885745202569218E-2</v>
      </c>
      <c r="H20" s="114">
        <v>19048</v>
      </c>
      <c r="I20" s="114">
        <v>21398</v>
      </c>
      <c r="J20" s="116">
        <v>-0.1098233479764464</v>
      </c>
      <c r="K20" s="117">
        <v>0.78911857594028134</v>
      </c>
      <c r="L20" s="118">
        <v>0.81018969618764214</v>
      </c>
      <c r="M20" s="119">
        <v>-2.1</v>
      </c>
      <c r="N20" s="114">
        <v>175904</v>
      </c>
      <c r="O20" s="114">
        <v>184592</v>
      </c>
      <c r="P20" s="115">
        <v>-4.706596168848054E-2</v>
      </c>
      <c r="Q20" s="114">
        <v>222912</v>
      </c>
      <c r="R20" s="114">
        <v>227838</v>
      </c>
      <c r="S20" s="115">
        <v>-2.1620625181049694E-2</v>
      </c>
      <c r="T20" s="114">
        <v>333045</v>
      </c>
      <c r="U20" s="120">
        <v>349912</v>
      </c>
      <c r="V20" s="121">
        <v>2.8744972467245518</v>
      </c>
      <c r="W20" s="122">
        <v>2.8651016548076216</v>
      </c>
    </row>
    <row r="21" spans="1:23">
      <c r="A21" s="113" t="s">
        <v>23</v>
      </c>
      <c r="B21" s="114">
        <v>77067</v>
      </c>
      <c r="C21" s="68">
        <v>79939</v>
      </c>
      <c r="D21" s="115">
        <v>-3.592739463841179E-2</v>
      </c>
      <c r="E21" s="114">
        <v>37695</v>
      </c>
      <c r="F21" s="114">
        <v>34522</v>
      </c>
      <c r="G21" s="115">
        <v>9.1912403684606916E-2</v>
      </c>
      <c r="H21" s="114">
        <v>39372</v>
      </c>
      <c r="I21" s="114">
        <v>45417</v>
      </c>
      <c r="J21" s="116">
        <v>-0.13309994055089505</v>
      </c>
      <c r="K21" s="117">
        <v>0.57201922820847428</v>
      </c>
      <c r="L21" s="118">
        <v>0.60891900470955584</v>
      </c>
      <c r="M21" s="119">
        <v>-3.6999999999999997</v>
      </c>
      <c r="N21" s="114">
        <v>85915</v>
      </c>
      <c r="O21" s="114">
        <v>93997</v>
      </c>
      <c r="P21" s="115">
        <v>-8.598146749364341E-2</v>
      </c>
      <c r="Q21" s="114">
        <v>150196</v>
      </c>
      <c r="R21" s="114">
        <v>154367</v>
      </c>
      <c r="S21" s="115">
        <v>-2.7020023709730705E-2</v>
      </c>
      <c r="T21" s="114">
        <v>202154</v>
      </c>
      <c r="U21" s="120">
        <v>221144</v>
      </c>
      <c r="V21" s="121">
        <v>2.6230941907690712</v>
      </c>
      <c r="W21" s="122">
        <v>2.7664093871577076</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75">
      <c r="A24" s="110" t="s">
        <v>24</v>
      </c>
      <c r="B24" s="101">
        <v>8860</v>
      </c>
      <c r="C24" s="101">
        <v>9678</v>
      </c>
      <c r="D24" s="102">
        <v>-8.4521595370944405E-2</v>
      </c>
      <c r="E24" s="101">
        <v>6387</v>
      </c>
      <c r="F24" s="101">
        <v>7151</v>
      </c>
      <c r="G24" s="102">
        <v>-0.1068382044469305</v>
      </c>
      <c r="H24" s="101">
        <v>2473</v>
      </c>
      <c r="I24" s="101">
        <v>2527</v>
      </c>
      <c r="J24" s="103">
        <v>-2.1369212504946576E-2</v>
      </c>
      <c r="K24" s="104">
        <v>0.50799041150619262</v>
      </c>
      <c r="L24" s="105">
        <v>0.60154336109750117</v>
      </c>
      <c r="M24" s="106">
        <v>-9.4</v>
      </c>
      <c r="N24" s="101">
        <v>7629</v>
      </c>
      <c r="O24" s="101">
        <v>9822</v>
      </c>
      <c r="P24" s="102">
        <v>-0.22327428222357973</v>
      </c>
      <c r="Q24" s="101">
        <v>15018</v>
      </c>
      <c r="R24" s="101">
        <v>16328</v>
      </c>
      <c r="S24" s="102">
        <v>-8.0230279274865257E-2</v>
      </c>
      <c r="T24" s="101">
        <v>15187</v>
      </c>
      <c r="U24" s="107">
        <v>18752</v>
      </c>
      <c r="V24" s="108">
        <v>1.7141083521444695</v>
      </c>
      <c r="W24" s="109">
        <v>1.9375904112419922</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c r="A26" s="113" t="s">
        <v>22</v>
      </c>
      <c r="B26" s="114">
        <v>6926</v>
      </c>
      <c r="C26" s="114">
        <v>7878</v>
      </c>
      <c r="D26" s="115">
        <v>-0.12084285351612084</v>
      </c>
      <c r="E26" s="114">
        <v>5955</v>
      </c>
      <c r="F26" s="114">
        <v>6775</v>
      </c>
      <c r="G26" s="115">
        <v>-0.12103321033210332</v>
      </c>
      <c r="H26" s="114">
        <v>971</v>
      </c>
      <c r="I26" s="114">
        <v>1103</v>
      </c>
      <c r="J26" s="116">
        <v>-0.11967361740707162</v>
      </c>
      <c r="K26" s="117">
        <v>0.51338705484793346</v>
      </c>
      <c r="L26" s="118">
        <v>0.62545737641105492</v>
      </c>
      <c r="M26" s="119">
        <v>-11.200000000000001</v>
      </c>
      <c r="N26" s="114">
        <v>5925</v>
      </c>
      <c r="O26" s="114">
        <v>8034</v>
      </c>
      <c r="P26" s="115">
        <v>-0.26250933532486931</v>
      </c>
      <c r="Q26" s="114">
        <v>11541</v>
      </c>
      <c r="R26" s="114">
        <v>12845</v>
      </c>
      <c r="S26" s="115">
        <v>-0.10151810042818217</v>
      </c>
      <c r="T26" s="114">
        <v>11842</v>
      </c>
      <c r="U26" s="120">
        <v>15349</v>
      </c>
      <c r="V26" s="121">
        <v>1.7097892001155068</v>
      </c>
      <c r="W26" s="122">
        <v>1.9483371414064483</v>
      </c>
    </row>
    <row r="27" spans="1:23">
      <c r="A27" s="113" t="s">
        <v>23</v>
      </c>
      <c r="B27" s="114">
        <v>1934</v>
      </c>
      <c r="C27" s="114">
        <v>1800</v>
      </c>
      <c r="D27" s="115">
        <v>7.4444444444444438E-2</v>
      </c>
      <c r="E27" s="114">
        <v>432</v>
      </c>
      <c r="F27" s="114">
        <v>376</v>
      </c>
      <c r="G27" s="115">
        <v>0.14893617021276595</v>
      </c>
      <c r="H27" s="114">
        <v>1502</v>
      </c>
      <c r="I27" s="114">
        <v>1424</v>
      </c>
      <c r="J27" s="116">
        <v>5.4775280898876406E-2</v>
      </c>
      <c r="K27" s="117">
        <v>0.4900776531492666</v>
      </c>
      <c r="L27" s="118">
        <v>0.51335055986218781</v>
      </c>
      <c r="M27" s="119">
        <v>-2.2999999999999998</v>
      </c>
      <c r="N27" s="114">
        <v>1704</v>
      </c>
      <c r="O27" s="114">
        <v>1788</v>
      </c>
      <c r="P27" s="115">
        <v>-4.6979865771812082E-2</v>
      </c>
      <c r="Q27" s="114">
        <v>3477</v>
      </c>
      <c r="R27" s="114">
        <v>3483</v>
      </c>
      <c r="S27" s="115">
        <v>-1.7226528854435831E-3</v>
      </c>
      <c r="T27" s="114">
        <v>3345</v>
      </c>
      <c r="U27" s="120">
        <v>3403</v>
      </c>
      <c r="V27" s="121">
        <v>1.7295760082730094</v>
      </c>
      <c r="W27" s="122">
        <v>1.8905555555555555</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75">
      <c r="A29" s="135" t="s">
        <v>25</v>
      </c>
    </row>
    <row r="30" spans="1:23" ht="15.75">
      <c r="A30" s="137"/>
      <c r="B30" s="138"/>
      <c r="N30" s="138"/>
    </row>
    <row r="31" spans="1:23">
      <c r="A31" s="99"/>
      <c r="N31" s="138"/>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3" bottom="1" header="0.5" footer="0.5"/>
  <pageSetup paperSize="5" scale="62" orientation="landscape" r:id="rId1"/>
  <headerFooter alignWithMargins="0">
    <oddHeader>&amp;L&amp;G&amp;C&amp;"Arial,Bold"&amp;20REGISTRATIONS AND OCCUPANCY RATE FOR THE MONTH OF AUGUST 2016 VS 2015</oddHeader>
  </headerFooter>
  <legacyDrawingHF r:id="rId2"/>
</worksheet>
</file>

<file path=xl/worksheets/sheet3.xml><?xml version="1.0" encoding="utf-8"?>
<worksheet xmlns="http://schemas.openxmlformats.org/spreadsheetml/2006/main" xmlns:r="http://schemas.openxmlformats.org/officeDocument/2006/relationships">
  <sheetPr>
    <pageSetUpPr fitToPage="1"/>
  </sheetPr>
  <dimension ref="A1:W55"/>
  <sheetViews>
    <sheetView showRowColHeaders="0" workbookViewId="0">
      <selection activeCell="A32" sqref="A32"/>
    </sheetView>
  </sheetViews>
  <sheetFormatPr defaultRowHeight="18"/>
  <cols>
    <col min="1" max="1" width="35.140625" style="186" bestFit="1" customWidth="1"/>
    <col min="2" max="3" width="13" style="186" bestFit="1" customWidth="1"/>
    <col min="4" max="4" width="11.28515625" style="186" bestFit="1" customWidth="1"/>
    <col min="5" max="6" width="13" style="186" bestFit="1" customWidth="1"/>
    <col min="7" max="7" width="11.28515625" style="186" bestFit="1" customWidth="1"/>
    <col min="8" max="9" width="11.140625" style="186" bestFit="1" customWidth="1"/>
    <col min="10" max="10" width="11.28515625" style="186" bestFit="1" customWidth="1"/>
    <col min="11" max="11" width="8.5703125" style="186" bestFit="1" customWidth="1"/>
    <col min="12" max="12" width="8" style="186" bestFit="1" customWidth="1"/>
    <col min="13" max="13" width="16.28515625" style="296" bestFit="1" customWidth="1"/>
    <col min="14" max="15" width="13" style="186" bestFit="1" customWidth="1"/>
    <col min="16" max="16" width="11.28515625" style="186" bestFit="1" customWidth="1"/>
    <col min="17" max="18" width="13" style="186" bestFit="1" customWidth="1"/>
    <col min="19" max="19" width="11.28515625" style="186" bestFit="1" customWidth="1"/>
    <col min="20" max="21" width="13" style="186" bestFit="1" customWidth="1"/>
    <col min="22" max="23" width="11.7109375" style="186" customWidth="1"/>
    <col min="24" max="16384" width="9.140625" style="186"/>
  </cols>
  <sheetData>
    <row r="1" spans="1:23" s="152" customFormat="1">
      <c r="A1" s="140" t="s">
        <v>201</v>
      </c>
      <c r="B1" s="141" t="s">
        <v>0</v>
      </c>
      <c r="C1" s="141"/>
      <c r="D1" s="142" t="s">
        <v>1</v>
      </c>
      <c r="E1" s="143" t="s">
        <v>2</v>
      </c>
      <c r="F1" s="141"/>
      <c r="G1" s="144" t="s">
        <v>1</v>
      </c>
      <c r="H1" s="145"/>
      <c r="I1" s="145"/>
      <c r="J1" s="146" t="s">
        <v>1</v>
      </c>
      <c r="K1" s="147"/>
      <c r="L1" s="145"/>
      <c r="M1" s="148" t="s">
        <v>3</v>
      </c>
      <c r="N1" s="141" t="s">
        <v>26</v>
      </c>
      <c r="O1" s="141"/>
      <c r="P1" s="142" t="s">
        <v>1</v>
      </c>
      <c r="Q1" s="149" t="s">
        <v>26</v>
      </c>
      <c r="R1" s="141"/>
      <c r="S1" s="144" t="s">
        <v>1</v>
      </c>
      <c r="T1" s="145"/>
      <c r="U1" s="150"/>
      <c r="V1" s="141" t="s">
        <v>5</v>
      </c>
      <c r="W1" s="151"/>
    </row>
    <row r="2" spans="1:23" s="152" customFormat="1">
      <c r="A2" s="153" t="s">
        <v>27</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75" thickBot="1">
      <c r="A3" s="165" t="s">
        <v>28</v>
      </c>
      <c r="B3" s="166">
        <v>2016</v>
      </c>
      <c r="C3" s="166">
        <v>2015</v>
      </c>
      <c r="D3" s="167"/>
      <c r="E3" s="168">
        <v>2016</v>
      </c>
      <c r="F3" s="166">
        <v>2015</v>
      </c>
      <c r="G3" s="169"/>
      <c r="H3" s="166">
        <v>2016</v>
      </c>
      <c r="I3" s="166">
        <v>2015</v>
      </c>
      <c r="J3" s="170"/>
      <c r="K3" s="166">
        <v>2016</v>
      </c>
      <c r="L3" s="166">
        <v>2015</v>
      </c>
      <c r="M3" s="171"/>
      <c r="N3" s="166">
        <v>2016</v>
      </c>
      <c r="O3" s="166">
        <v>2015</v>
      </c>
      <c r="P3" s="172"/>
      <c r="Q3" s="168">
        <v>2016</v>
      </c>
      <c r="R3" s="166">
        <v>2015</v>
      </c>
      <c r="S3" s="169"/>
      <c r="T3" s="166">
        <v>2016</v>
      </c>
      <c r="U3" s="173">
        <v>2015</v>
      </c>
      <c r="V3" s="166">
        <v>2016</v>
      </c>
      <c r="W3" s="174">
        <v>2015</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521553</v>
      </c>
      <c r="C6" s="195">
        <v>514353</v>
      </c>
      <c r="D6" s="196">
        <v>1.399816857294504E-2</v>
      </c>
      <c r="E6" s="197">
        <v>310947</v>
      </c>
      <c r="F6" s="195">
        <v>306220</v>
      </c>
      <c r="G6" s="198">
        <v>1.5436614198941937E-2</v>
      </c>
      <c r="H6" s="195">
        <v>210606</v>
      </c>
      <c r="I6" s="195">
        <v>208133</v>
      </c>
      <c r="J6" s="196">
        <v>1.1881825563461824E-2</v>
      </c>
      <c r="K6" s="199">
        <v>0.74099999999999999</v>
      </c>
      <c r="L6" s="196">
        <v>0.76900000000000002</v>
      </c>
      <c r="M6" s="200">
        <v>-2.8000000000000003</v>
      </c>
      <c r="N6" s="195">
        <v>615057</v>
      </c>
      <c r="O6" s="195">
        <v>645477</v>
      </c>
      <c r="P6" s="196">
        <v>-4.7127937943567316E-2</v>
      </c>
      <c r="Q6" s="197">
        <v>829572</v>
      </c>
      <c r="R6" s="195">
        <v>839304</v>
      </c>
      <c r="S6" s="198">
        <v>-1.1595321838094421E-2</v>
      </c>
      <c r="T6" s="195">
        <v>1364638</v>
      </c>
      <c r="U6" s="201">
        <v>1392563</v>
      </c>
      <c r="V6" s="202">
        <v>2.6164895993312283</v>
      </c>
      <c r="W6" s="203">
        <v>2.7074071697841755</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29</v>
      </c>
      <c r="B8" s="195">
        <v>495797</v>
      </c>
      <c r="C8" s="195">
        <v>486363</v>
      </c>
      <c r="D8" s="196">
        <v>1.9397034725092164E-2</v>
      </c>
      <c r="E8" s="197">
        <v>306696</v>
      </c>
      <c r="F8" s="195">
        <v>301697</v>
      </c>
      <c r="G8" s="198">
        <v>1.6569604603294034E-2</v>
      </c>
      <c r="H8" s="195">
        <v>189101</v>
      </c>
      <c r="I8" s="195">
        <v>184666</v>
      </c>
      <c r="J8" s="196">
        <v>2.401633218892487E-2</v>
      </c>
      <c r="K8" s="199">
        <v>0.752</v>
      </c>
      <c r="L8" s="196">
        <v>0.78</v>
      </c>
      <c r="M8" s="200">
        <v>-2.8000000000000003</v>
      </c>
      <c r="N8" s="195">
        <v>595092</v>
      </c>
      <c r="O8" s="195">
        <v>624257</v>
      </c>
      <c r="P8" s="196">
        <v>-4.6719540189377129E-2</v>
      </c>
      <c r="Q8" s="197">
        <v>791765</v>
      </c>
      <c r="R8" s="195">
        <v>799949</v>
      </c>
      <c r="S8" s="198">
        <v>-1.023065220407801E-2</v>
      </c>
      <c r="T8" s="195">
        <v>1310680</v>
      </c>
      <c r="U8" s="201">
        <v>1333557</v>
      </c>
      <c r="V8" s="202">
        <v>2.6435819498706126</v>
      </c>
      <c r="W8" s="208">
        <v>2.7418964847243728</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30</v>
      </c>
      <c r="B10" s="220">
        <v>279723</v>
      </c>
      <c r="C10" s="220">
        <v>278824</v>
      </c>
      <c r="D10" s="221">
        <v>3.2242561615929764E-3</v>
      </c>
      <c r="E10" s="222">
        <v>219633</v>
      </c>
      <c r="F10" s="220">
        <v>223010</v>
      </c>
      <c r="G10" s="223">
        <v>-1.514281870768127E-2</v>
      </c>
      <c r="H10" s="220">
        <v>60090</v>
      </c>
      <c r="I10" s="220">
        <v>55814</v>
      </c>
      <c r="J10" s="221">
        <v>7.6611602823664318E-2</v>
      </c>
      <c r="K10" s="224">
        <v>0.80100000000000005</v>
      </c>
      <c r="L10" s="221">
        <v>0.83099999999999996</v>
      </c>
      <c r="M10" s="225">
        <v>-3</v>
      </c>
      <c r="N10" s="220">
        <v>381064</v>
      </c>
      <c r="O10" s="220">
        <v>400226</v>
      </c>
      <c r="P10" s="221">
        <v>-4.7877948958838255E-2</v>
      </c>
      <c r="Q10" s="222">
        <v>476003</v>
      </c>
      <c r="R10" s="220">
        <v>481421</v>
      </c>
      <c r="S10" s="223">
        <v>-1.1254182929286425E-2</v>
      </c>
      <c r="T10" s="220">
        <v>764977</v>
      </c>
      <c r="U10" s="226">
        <v>780973</v>
      </c>
      <c r="V10" s="227">
        <v>2.7347661793989055</v>
      </c>
      <c r="W10" s="228">
        <v>2.8009532895303129</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31</v>
      </c>
      <c r="B12" s="220">
        <v>216074</v>
      </c>
      <c r="C12" s="220">
        <v>207539</v>
      </c>
      <c r="D12" s="221">
        <v>4.1124800639879736E-2</v>
      </c>
      <c r="E12" s="222">
        <v>87063</v>
      </c>
      <c r="F12" s="220">
        <v>78687</v>
      </c>
      <c r="G12" s="223">
        <v>0.10644706241183423</v>
      </c>
      <c r="H12" s="220">
        <v>129011</v>
      </c>
      <c r="I12" s="220">
        <v>128852</v>
      </c>
      <c r="J12" s="221">
        <v>1.2339738614844937E-3</v>
      </c>
      <c r="K12" s="224">
        <v>0.67800000000000005</v>
      </c>
      <c r="L12" s="221">
        <v>0.70299999999999996</v>
      </c>
      <c r="M12" s="225">
        <v>-2.5</v>
      </c>
      <c r="N12" s="220">
        <v>214028</v>
      </c>
      <c r="O12" s="220">
        <v>224031</v>
      </c>
      <c r="P12" s="221">
        <v>-4.4650070749137398E-2</v>
      </c>
      <c r="Q12" s="222">
        <v>315762</v>
      </c>
      <c r="R12" s="220">
        <v>318528</v>
      </c>
      <c r="S12" s="223">
        <v>-8.6836949969861365E-3</v>
      </c>
      <c r="T12" s="220">
        <v>545703</v>
      </c>
      <c r="U12" s="226">
        <v>552584</v>
      </c>
      <c r="V12" s="227">
        <v>2.525537547321751</v>
      </c>
      <c r="W12" s="228">
        <v>2.662554989664593</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32</v>
      </c>
      <c r="B14" s="195">
        <v>25756</v>
      </c>
      <c r="C14" s="195">
        <v>27990</v>
      </c>
      <c r="D14" s="196">
        <v>-7.9814219364058595E-2</v>
      </c>
      <c r="E14" s="197">
        <v>4251</v>
      </c>
      <c r="F14" s="195">
        <v>4523</v>
      </c>
      <c r="G14" s="198">
        <v>-6.0137077161176208E-2</v>
      </c>
      <c r="H14" s="195">
        <v>21505</v>
      </c>
      <c r="I14" s="195">
        <v>23467</v>
      </c>
      <c r="J14" s="196">
        <v>-8.3606766949333111E-2</v>
      </c>
      <c r="K14" s="199">
        <v>0.52800000000000002</v>
      </c>
      <c r="L14" s="196">
        <v>0.53900000000000003</v>
      </c>
      <c r="M14" s="200">
        <v>-1.0999999999999999</v>
      </c>
      <c r="N14" s="195">
        <v>19965</v>
      </c>
      <c r="O14" s="195">
        <v>21220</v>
      </c>
      <c r="P14" s="196">
        <v>-5.9142318567389253E-2</v>
      </c>
      <c r="Q14" s="197">
        <v>37807</v>
      </c>
      <c r="R14" s="195">
        <v>39355</v>
      </c>
      <c r="S14" s="198">
        <v>-3.9334265023504004E-2</v>
      </c>
      <c r="T14" s="195">
        <v>53958</v>
      </c>
      <c r="U14" s="201">
        <v>59006</v>
      </c>
      <c r="V14" s="202">
        <v>2.0949681627581924</v>
      </c>
      <c r="W14" s="208">
        <v>2.10811003929975</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33</v>
      </c>
      <c r="B18" s="252">
        <v>476334</v>
      </c>
      <c r="C18" s="252">
        <v>465913</v>
      </c>
      <c r="D18" s="253">
        <v>2.2366836727028435E-2</v>
      </c>
      <c r="E18" s="254">
        <v>293543</v>
      </c>
      <c r="F18" s="252">
        <v>287047</v>
      </c>
      <c r="G18" s="255">
        <v>2.2630440311168554E-2</v>
      </c>
      <c r="H18" s="252">
        <v>182791</v>
      </c>
      <c r="I18" s="252">
        <v>178866</v>
      </c>
      <c r="J18" s="253">
        <v>2.1943801505037292E-2</v>
      </c>
      <c r="K18" s="256">
        <v>0.76100000000000001</v>
      </c>
      <c r="L18" s="253">
        <v>0.78800000000000003</v>
      </c>
      <c r="M18" s="257">
        <v>-2.7</v>
      </c>
      <c r="N18" s="252">
        <v>579121</v>
      </c>
      <c r="O18" s="252">
        <v>604388</v>
      </c>
      <c r="P18" s="253">
        <v>-4.1805925994559789E-2</v>
      </c>
      <c r="Q18" s="254">
        <v>761295</v>
      </c>
      <c r="R18" s="252">
        <v>767087</v>
      </c>
      <c r="S18" s="255">
        <v>-7.5506428866608348E-3</v>
      </c>
      <c r="T18" s="252">
        <v>1279038</v>
      </c>
      <c r="U18" s="258">
        <v>1295311</v>
      </c>
      <c r="V18" s="259">
        <v>2.6851704896144302</v>
      </c>
      <c r="W18" s="260">
        <v>2.7801563811269485</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264905</v>
      </c>
      <c r="C20" s="264">
        <v>262456</v>
      </c>
      <c r="D20" s="265">
        <v>9.3310878775871003E-3</v>
      </c>
      <c r="E20" s="222">
        <v>207436</v>
      </c>
      <c r="F20" s="220">
        <v>209072</v>
      </c>
      <c r="G20" s="266">
        <v>-7.8250554832784876E-3</v>
      </c>
      <c r="H20" s="220">
        <v>57469</v>
      </c>
      <c r="I20" s="220">
        <v>53384</v>
      </c>
      <c r="J20" s="265">
        <v>7.6521054997752136E-2</v>
      </c>
      <c r="K20" s="267">
        <v>0.81499999999999995</v>
      </c>
      <c r="L20" s="265">
        <v>0.84399999999999997</v>
      </c>
      <c r="M20" s="268">
        <v>-2.9000000000000004</v>
      </c>
      <c r="N20" s="220">
        <v>368965</v>
      </c>
      <c r="O20" s="220">
        <v>384341</v>
      </c>
      <c r="P20" s="265">
        <v>-4.0006140380547485E-2</v>
      </c>
      <c r="Q20" s="222">
        <v>452524</v>
      </c>
      <c r="R20" s="220">
        <v>455591</v>
      </c>
      <c r="S20" s="266">
        <v>-6.7319152485452961E-3</v>
      </c>
      <c r="T20" s="220">
        <v>741113</v>
      </c>
      <c r="U20" s="226">
        <v>750400</v>
      </c>
      <c r="V20" s="269">
        <v>2.7976557633868744</v>
      </c>
      <c r="W20" s="270">
        <v>2.8591459139817723</v>
      </c>
    </row>
    <row r="21" spans="1:23" ht="15" customHeight="1">
      <c r="A21" s="263" t="s">
        <v>23</v>
      </c>
      <c r="B21" s="264">
        <v>211429</v>
      </c>
      <c r="C21" s="220">
        <v>203457</v>
      </c>
      <c r="D21" s="265">
        <v>3.918272657121652E-2</v>
      </c>
      <c r="E21" s="222">
        <v>86107</v>
      </c>
      <c r="F21" s="220">
        <v>77975</v>
      </c>
      <c r="G21" s="266">
        <v>0.10428983648605322</v>
      </c>
      <c r="H21" s="220">
        <v>125322</v>
      </c>
      <c r="I21" s="220">
        <v>125482</v>
      </c>
      <c r="J21" s="265">
        <v>-1.2750832788766516E-3</v>
      </c>
      <c r="K21" s="267">
        <v>0.68100000000000005</v>
      </c>
      <c r="L21" s="265">
        <v>0.70599999999999996</v>
      </c>
      <c r="M21" s="268">
        <v>-2.5</v>
      </c>
      <c r="N21" s="220">
        <v>210156</v>
      </c>
      <c r="O21" s="220">
        <v>220047</v>
      </c>
      <c r="P21" s="265">
        <v>-4.494948806391362E-2</v>
      </c>
      <c r="Q21" s="222">
        <v>308771</v>
      </c>
      <c r="R21" s="220">
        <v>311496</v>
      </c>
      <c r="S21" s="266">
        <v>-8.7481059146826932E-3</v>
      </c>
      <c r="T21" s="220">
        <v>537925</v>
      </c>
      <c r="U21" s="226">
        <v>544911</v>
      </c>
      <c r="V21" s="269">
        <v>2.5442347076323495</v>
      </c>
      <c r="W21" s="270">
        <v>2.6782612542207938</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34</v>
      </c>
      <c r="B24" s="252">
        <v>19463</v>
      </c>
      <c r="C24" s="252">
        <v>20450</v>
      </c>
      <c r="D24" s="253">
        <v>-4.8264058679706602E-2</v>
      </c>
      <c r="E24" s="254">
        <v>13153</v>
      </c>
      <c r="F24" s="252">
        <v>14650</v>
      </c>
      <c r="G24" s="255">
        <v>-0.10218430034129693</v>
      </c>
      <c r="H24" s="252">
        <v>6310</v>
      </c>
      <c r="I24" s="252">
        <v>5800</v>
      </c>
      <c r="J24" s="253">
        <v>8.7931034482758616E-2</v>
      </c>
      <c r="K24" s="256">
        <v>0.52400000000000002</v>
      </c>
      <c r="L24" s="253">
        <v>0.60499999999999998</v>
      </c>
      <c r="M24" s="257">
        <v>-8.1</v>
      </c>
      <c r="N24" s="252">
        <v>15971</v>
      </c>
      <c r="O24" s="252">
        <v>19869</v>
      </c>
      <c r="P24" s="253">
        <v>-0.19618501182746992</v>
      </c>
      <c r="Q24" s="254">
        <v>30470</v>
      </c>
      <c r="R24" s="252">
        <v>32862</v>
      </c>
      <c r="S24" s="255">
        <v>-7.2789239851500209E-2</v>
      </c>
      <c r="T24" s="252">
        <v>31642</v>
      </c>
      <c r="U24" s="258">
        <v>38246</v>
      </c>
      <c r="V24" s="259">
        <v>1.6257514257822534</v>
      </c>
      <c r="W24" s="260">
        <v>1.8702200488997556</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14818</v>
      </c>
      <c r="C26" s="264">
        <v>16368</v>
      </c>
      <c r="D26" s="265">
        <v>-9.4696969696969696E-2</v>
      </c>
      <c r="E26" s="222">
        <v>12197</v>
      </c>
      <c r="F26" s="220">
        <v>13938</v>
      </c>
      <c r="G26" s="266">
        <v>-0.12491031711866839</v>
      </c>
      <c r="H26" s="220">
        <v>2621</v>
      </c>
      <c r="I26" s="220">
        <v>2430</v>
      </c>
      <c r="J26" s="265">
        <v>7.8600823045267484E-2</v>
      </c>
      <c r="K26" s="267">
        <v>0.51500000000000001</v>
      </c>
      <c r="L26" s="265">
        <v>0.61499999999999999</v>
      </c>
      <c r="M26" s="268">
        <v>-10</v>
      </c>
      <c r="N26" s="220">
        <v>12099</v>
      </c>
      <c r="O26" s="220">
        <v>15885</v>
      </c>
      <c r="P26" s="265">
        <v>-0.23833805476864967</v>
      </c>
      <c r="Q26" s="222">
        <v>23479</v>
      </c>
      <c r="R26" s="220">
        <v>25830</v>
      </c>
      <c r="S26" s="266">
        <v>-9.1018195896244672E-2</v>
      </c>
      <c r="T26" s="220">
        <v>23864</v>
      </c>
      <c r="U26" s="226">
        <v>30573</v>
      </c>
      <c r="V26" s="269">
        <v>1.6104737481441489</v>
      </c>
      <c r="W26" s="270">
        <v>1.8678519061583578</v>
      </c>
    </row>
    <row r="27" spans="1:23" ht="15" customHeight="1">
      <c r="A27" s="263" t="s">
        <v>23</v>
      </c>
      <c r="B27" s="264">
        <v>4645</v>
      </c>
      <c r="C27" s="264">
        <v>4082</v>
      </c>
      <c r="D27" s="265">
        <v>0.13792258696717297</v>
      </c>
      <c r="E27" s="222">
        <v>956</v>
      </c>
      <c r="F27" s="220">
        <v>712</v>
      </c>
      <c r="G27" s="266">
        <v>0.34269662921348315</v>
      </c>
      <c r="H27" s="220">
        <v>3689</v>
      </c>
      <c r="I27" s="220">
        <v>3370</v>
      </c>
      <c r="J27" s="265">
        <v>9.4658753709198809E-2</v>
      </c>
      <c r="K27" s="267">
        <v>0.55400000000000005</v>
      </c>
      <c r="L27" s="265">
        <v>0.56699999999999995</v>
      </c>
      <c r="M27" s="268">
        <v>-1.3</v>
      </c>
      <c r="N27" s="220">
        <v>3872</v>
      </c>
      <c r="O27" s="220">
        <v>3984</v>
      </c>
      <c r="P27" s="265">
        <v>-2.8112449799196786E-2</v>
      </c>
      <c r="Q27" s="222">
        <v>6991</v>
      </c>
      <c r="R27" s="220">
        <v>7032</v>
      </c>
      <c r="S27" s="266">
        <v>-5.830489192263936E-3</v>
      </c>
      <c r="T27" s="220">
        <v>7778</v>
      </c>
      <c r="U27" s="226">
        <v>7673</v>
      </c>
      <c r="V27" s="269">
        <v>1.6744886975242197</v>
      </c>
      <c r="W27" s="270">
        <v>1.8797158255756983</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43" bottom="1" header="0.5" footer="0.5"/>
  <pageSetup paperSize="5" scale="59" orientation="landscape" r:id="rId1"/>
  <headerFooter alignWithMargins="0">
    <oddHeader>&amp;L&amp;G&amp;C&amp;"Arial,Bold"&amp;20REGISTRATION AND OCCUPANCY RATE FISCAL YEAR 2016-2017 AS OF AUGUST 2016</oddHead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W30"/>
  <sheetViews>
    <sheetView showRowColHeaders="0" workbookViewId="0">
      <selection activeCell="A32" sqref="A32"/>
    </sheetView>
  </sheetViews>
  <sheetFormatPr defaultRowHeight="15"/>
  <cols>
    <col min="1" max="1" width="35.140625" style="310" bestFit="1" customWidth="1"/>
    <col min="2" max="3" width="13" style="310" bestFit="1" customWidth="1"/>
    <col min="4" max="4" width="11.28515625" style="310" customWidth="1"/>
    <col min="5" max="6" width="13" style="310" bestFit="1" customWidth="1"/>
    <col min="7" max="7" width="11.28515625" style="310" customWidth="1"/>
    <col min="8" max="9" width="11.140625" style="310" bestFit="1" customWidth="1"/>
    <col min="10" max="10" width="11.28515625" style="310" customWidth="1"/>
    <col min="11" max="11" width="8.85546875" style="310" bestFit="1" customWidth="1"/>
    <col min="12" max="12" width="8" style="310" customWidth="1"/>
    <col min="13" max="13" width="16.28515625" style="376" customWidth="1"/>
    <col min="14" max="15" width="13" style="310" bestFit="1" customWidth="1"/>
    <col min="16" max="16" width="11.28515625" style="310" customWidth="1"/>
    <col min="17" max="18" width="13" style="310" bestFit="1" customWidth="1"/>
    <col min="19" max="19" width="11.28515625" style="310" customWidth="1"/>
    <col min="20" max="21" width="13" style="310" bestFit="1" customWidth="1"/>
    <col min="22" max="22" width="12.28515625" style="310" customWidth="1"/>
    <col min="23" max="23" width="12.5703125" style="310" customWidth="1"/>
    <col min="24" max="16384" width="9.140625" style="310"/>
  </cols>
  <sheetData>
    <row r="1" spans="1:23" ht="16.5" thickTop="1">
      <c r="A1" s="297" t="s">
        <v>35</v>
      </c>
      <c r="B1" s="298" t="s">
        <v>0</v>
      </c>
      <c r="C1" s="298"/>
      <c r="D1" s="299" t="s">
        <v>1</v>
      </c>
      <c r="E1" s="300" t="s">
        <v>2</v>
      </c>
      <c r="F1" s="298"/>
      <c r="G1" s="301" t="s">
        <v>1</v>
      </c>
      <c r="H1" s="302"/>
      <c r="I1" s="303"/>
      <c r="J1" s="304" t="s">
        <v>1</v>
      </c>
      <c r="K1" s="305"/>
      <c r="L1" s="303"/>
      <c r="M1" s="306" t="s">
        <v>3</v>
      </c>
      <c r="N1" s="298" t="s">
        <v>26</v>
      </c>
      <c r="O1" s="298"/>
      <c r="P1" s="301" t="s">
        <v>1</v>
      </c>
      <c r="Q1" s="307" t="s">
        <v>26</v>
      </c>
      <c r="R1" s="298"/>
      <c r="S1" s="299" t="s">
        <v>1</v>
      </c>
      <c r="T1" s="303"/>
      <c r="U1" s="308"/>
      <c r="V1" s="298" t="s">
        <v>5</v>
      </c>
      <c r="W1" s="309"/>
    </row>
    <row r="2" spans="1:23" ht="15.75">
      <c r="A2" s="311" t="s">
        <v>36</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5" thickBot="1">
      <c r="A3" s="314"/>
      <c r="B3" s="166">
        <v>2016</v>
      </c>
      <c r="C3" s="166">
        <v>2015</v>
      </c>
      <c r="D3" s="315"/>
      <c r="E3" s="166">
        <v>2016</v>
      </c>
      <c r="F3" s="166">
        <v>2015</v>
      </c>
      <c r="G3" s="172"/>
      <c r="H3" s="168">
        <v>2016</v>
      </c>
      <c r="I3" s="166">
        <v>2015</v>
      </c>
      <c r="J3" s="316"/>
      <c r="K3" s="317">
        <v>2016</v>
      </c>
      <c r="L3" s="166">
        <v>2015</v>
      </c>
      <c r="M3" s="171"/>
      <c r="N3" s="166">
        <v>2016</v>
      </c>
      <c r="O3" s="166">
        <v>2015</v>
      </c>
      <c r="P3" s="172"/>
      <c r="Q3" s="168">
        <v>2016</v>
      </c>
      <c r="R3" s="166">
        <v>2015</v>
      </c>
      <c r="S3" s="315"/>
      <c r="T3" s="166">
        <v>2016</v>
      </c>
      <c r="U3" s="173">
        <v>2015</v>
      </c>
      <c r="V3" s="166">
        <v>2016</v>
      </c>
      <c r="W3" s="318">
        <v>2015</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75">
      <c r="A6" s="327" t="s">
        <v>16</v>
      </c>
      <c r="B6" s="195">
        <v>1878961</v>
      </c>
      <c r="C6" s="195">
        <v>1866694</v>
      </c>
      <c r="D6" s="198">
        <v>6.5715109171615698E-3</v>
      </c>
      <c r="E6" s="195">
        <v>1274410</v>
      </c>
      <c r="F6" s="195">
        <v>1270400</v>
      </c>
      <c r="G6" s="196">
        <v>3.156486146095718E-3</v>
      </c>
      <c r="H6" s="197">
        <v>604551</v>
      </c>
      <c r="I6" s="195">
        <v>596294</v>
      </c>
      <c r="J6" s="196">
        <v>1.3847196181749271E-2</v>
      </c>
      <c r="K6" s="199">
        <v>0.72760429353799994</v>
      </c>
      <c r="L6" s="196">
        <v>0.75554094508949277</v>
      </c>
      <c r="M6" s="200">
        <v>-2.8000000000000003</v>
      </c>
      <c r="N6" s="195">
        <v>2401522</v>
      </c>
      <c r="O6" s="195">
        <v>2490235</v>
      </c>
      <c r="P6" s="196">
        <v>-3.5624348706045812E-2</v>
      </c>
      <c r="Q6" s="197">
        <v>3300588</v>
      </c>
      <c r="R6" s="195">
        <v>3295963</v>
      </c>
      <c r="S6" s="198">
        <v>1.4032317717158839E-3</v>
      </c>
      <c r="T6" s="195">
        <v>4840991</v>
      </c>
      <c r="U6" s="201">
        <v>4967967</v>
      </c>
      <c r="V6" s="202">
        <v>2.5764190954468984</v>
      </c>
      <c r="W6" s="328">
        <v>2.6613719227682737</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75">
      <c r="A8" s="334" t="s">
        <v>29</v>
      </c>
      <c r="B8" s="195">
        <v>1791284</v>
      </c>
      <c r="C8" s="195">
        <v>1780813</v>
      </c>
      <c r="D8" s="198">
        <v>5.8798986754925982E-3</v>
      </c>
      <c r="E8" s="195">
        <v>1256092</v>
      </c>
      <c r="F8" s="195">
        <v>1251361</v>
      </c>
      <c r="G8" s="196">
        <v>3.7806835917053513E-3</v>
      </c>
      <c r="H8" s="197">
        <v>535192</v>
      </c>
      <c r="I8" s="195">
        <v>529452</v>
      </c>
      <c r="J8" s="196">
        <v>1.084139827595325E-2</v>
      </c>
      <c r="K8" s="199">
        <v>0.74004491800351579</v>
      </c>
      <c r="L8" s="196">
        <v>0.76929604997907786</v>
      </c>
      <c r="M8" s="200">
        <v>-2.9000000000000004</v>
      </c>
      <c r="N8" s="195">
        <v>2329301</v>
      </c>
      <c r="O8" s="195">
        <v>2419433</v>
      </c>
      <c r="P8" s="196">
        <v>-3.7253356468230366E-2</v>
      </c>
      <c r="Q8" s="197">
        <v>3147513</v>
      </c>
      <c r="R8" s="195">
        <v>3144996</v>
      </c>
      <c r="S8" s="198">
        <v>8.0031898291762528E-4</v>
      </c>
      <c r="T8" s="195">
        <v>4658735</v>
      </c>
      <c r="U8" s="201">
        <v>4790665</v>
      </c>
      <c r="V8" s="202">
        <v>2.6007796641961853</v>
      </c>
      <c r="W8" s="328">
        <v>2.6901561253202892</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c r="A10" s="336" t="s">
        <v>30</v>
      </c>
      <c r="B10" s="220">
        <v>1102607</v>
      </c>
      <c r="C10" s="220">
        <v>1088982</v>
      </c>
      <c r="D10" s="223">
        <v>1.2511685225283797E-2</v>
      </c>
      <c r="E10" s="220">
        <v>903712</v>
      </c>
      <c r="F10" s="220">
        <v>902222</v>
      </c>
      <c r="G10" s="221">
        <v>1.6514782392803545E-3</v>
      </c>
      <c r="H10" s="222">
        <v>198895</v>
      </c>
      <c r="I10" s="220">
        <v>186760</v>
      </c>
      <c r="J10" s="221">
        <v>6.497644035125294E-2</v>
      </c>
      <c r="K10" s="224">
        <v>0.80116887007996951</v>
      </c>
      <c r="L10" s="221">
        <v>0.82900602465327211</v>
      </c>
      <c r="M10" s="225">
        <v>-2.8000000000000003</v>
      </c>
      <c r="N10" s="220">
        <v>1521499</v>
      </c>
      <c r="O10" s="220">
        <v>1569354</v>
      </c>
      <c r="P10" s="221">
        <v>-3.0493438701529419E-2</v>
      </c>
      <c r="Q10" s="222">
        <v>1899099</v>
      </c>
      <c r="R10" s="220">
        <v>1893055</v>
      </c>
      <c r="S10" s="223">
        <v>3.1927228738731837E-3</v>
      </c>
      <c r="T10" s="220">
        <v>2828446</v>
      </c>
      <c r="U10" s="226">
        <v>2893492</v>
      </c>
      <c r="V10" s="227">
        <v>2.5652349386499451</v>
      </c>
      <c r="W10" s="337">
        <v>2.6570613655689441</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c r="A12" s="336" t="s">
        <v>31</v>
      </c>
      <c r="B12" s="220">
        <v>688677</v>
      </c>
      <c r="C12" s="220">
        <v>691831</v>
      </c>
      <c r="D12" s="223">
        <v>-4.5589168452989243E-3</v>
      </c>
      <c r="E12" s="220">
        <v>352380</v>
      </c>
      <c r="F12" s="220">
        <v>349139</v>
      </c>
      <c r="G12" s="221">
        <v>9.2828357760089825E-3</v>
      </c>
      <c r="H12" s="222">
        <v>336297</v>
      </c>
      <c r="I12" s="220">
        <v>342692</v>
      </c>
      <c r="J12" s="221">
        <v>-1.8661071749559371E-2</v>
      </c>
      <c r="K12" s="224">
        <v>0.64706259301802127</v>
      </c>
      <c r="L12" s="221">
        <v>0.67900883508088639</v>
      </c>
      <c r="M12" s="225">
        <v>-3.2</v>
      </c>
      <c r="N12" s="220">
        <v>807802</v>
      </c>
      <c r="O12" s="220">
        <v>850079</v>
      </c>
      <c r="P12" s="221">
        <v>-4.9733024812987969E-2</v>
      </c>
      <c r="Q12" s="222">
        <v>1248414</v>
      </c>
      <c r="R12" s="220">
        <v>1251941</v>
      </c>
      <c r="S12" s="223">
        <v>-2.8172254123796569E-3</v>
      </c>
      <c r="T12" s="220">
        <v>1830289</v>
      </c>
      <c r="U12" s="226">
        <v>1897173</v>
      </c>
      <c r="V12" s="227">
        <v>2.6576885826011325</v>
      </c>
      <c r="W12" s="337">
        <v>2.7422491909151225</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75">
      <c r="A14" s="334" t="s">
        <v>32</v>
      </c>
      <c r="B14" s="195">
        <v>87677</v>
      </c>
      <c r="C14" s="195">
        <v>85881</v>
      </c>
      <c r="D14" s="198">
        <v>2.0912658213108837E-2</v>
      </c>
      <c r="E14" s="195">
        <v>18318</v>
      </c>
      <c r="F14" s="195">
        <v>19039</v>
      </c>
      <c r="G14" s="196">
        <v>-3.7869636010294659E-2</v>
      </c>
      <c r="H14" s="197">
        <v>69359</v>
      </c>
      <c r="I14" s="195">
        <v>66842</v>
      </c>
      <c r="J14" s="196">
        <v>3.7655964812543012E-2</v>
      </c>
      <c r="K14" s="199">
        <v>0.47180140454025804</v>
      </c>
      <c r="L14" s="196">
        <v>0.46898991170255749</v>
      </c>
      <c r="M14" s="200">
        <v>0.3</v>
      </c>
      <c r="N14" s="195">
        <v>72221</v>
      </c>
      <c r="O14" s="195">
        <v>70802</v>
      </c>
      <c r="P14" s="196">
        <v>2.0041806728623487E-2</v>
      </c>
      <c r="Q14" s="197">
        <v>153075</v>
      </c>
      <c r="R14" s="195">
        <v>150967</v>
      </c>
      <c r="S14" s="198">
        <v>1.3963316486384441E-2</v>
      </c>
      <c r="T14" s="195">
        <v>182256</v>
      </c>
      <c r="U14" s="201">
        <v>177302</v>
      </c>
      <c r="V14" s="202">
        <v>2.078720759150062</v>
      </c>
      <c r="W14" s="328">
        <v>2.0645078655348681</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75">
      <c r="A18" s="353" t="s">
        <v>33</v>
      </c>
      <c r="B18" s="252">
        <v>1707865</v>
      </c>
      <c r="C18" s="252">
        <v>1692956</v>
      </c>
      <c r="D18" s="255">
        <v>8.8064899501227433E-3</v>
      </c>
      <c r="E18" s="252">
        <v>1195195</v>
      </c>
      <c r="F18" s="252">
        <v>1184667</v>
      </c>
      <c r="G18" s="253">
        <v>8.8868855129753763E-3</v>
      </c>
      <c r="H18" s="254">
        <v>512670</v>
      </c>
      <c r="I18" s="252">
        <v>508289</v>
      </c>
      <c r="J18" s="253">
        <v>8.6191123553726323E-3</v>
      </c>
      <c r="K18" s="256">
        <v>0.74702979876799969</v>
      </c>
      <c r="L18" s="253">
        <v>0.77653510930632519</v>
      </c>
      <c r="M18" s="257">
        <v>-3</v>
      </c>
      <c r="N18" s="252">
        <v>2262190</v>
      </c>
      <c r="O18" s="252">
        <v>2342933</v>
      </c>
      <c r="P18" s="253">
        <v>-3.4462359785789862E-2</v>
      </c>
      <c r="Q18" s="254">
        <v>3028246</v>
      </c>
      <c r="R18" s="252">
        <v>3017163</v>
      </c>
      <c r="S18" s="255">
        <v>3.6733182794565621E-3</v>
      </c>
      <c r="T18" s="252">
        <v>4529111</v>
      </c>
      <c r="U18" s="258">
        <v>4643427</v>
      </c>
      <c r="V18" s="259">
        <v>2.6519139393336126</v>
      </c>
      <c r="W18" s="352">
        <v>2.7427924884048966</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c r="A20" s="354" t="s">
        <v>22</v>
      </c>
      <c r="B20" s="264">
        <v>1036471</v>
      </c>
      <c r="C20" s="264">
        <v>1017782</v>
      </c>
      <c r="D20" s="266">
        <v>1.8362478408932365E-2</v>
      </c>
      <c r="E20" s="220">
        <v>846934</v>
      </c>
      <c r="F20" s="220">
        <v>840189</v>
      </c>
      <c r="G20" s="265">
        <v>8.0279556147485869E-3</v>
      </c>
      <c r="H20" s="222">
        <v>189537</v>
      </c>
      <c r="I20" s="220">
        <v>177593</v>
      </c>
      <c r="J20" s="265">
        <v>6.7254903064873056E-2</v>
      </c>
      <c r="K20" s="267">
        <v>0.81308031119620194</v>
      </c>
      <c r="L20" s="265">
        <v>0.84131132208663761</v>
      </c>
      <c r="M20" s="268">
        <v>-2.8000000000000003</v>
      </c>
      <c r="N20" s="220">
        <v>1469415</v>
      </c>
      <c r="O20" s="220">
        <v>1507624</v>
      </c>
      <c r="P20" s="265">
        <v>-2.5343852313308889E-2</v>
      </c>
      <c r="Q20" s="222">
        <v>1807220</v>
      </c>
      <c r="R20" s="220">
        <v>1791993</v>
      </c>
      <c r="S20" s="266">
        <v>8.4972430137840935E-3</v>
      </c>
      <c r="T20" s="220">
        <v>2728635</v>
      </c>
      <c r="U20" s="226">
        <v>2775462</v>
      </c>
      <c r="V20" s="269">
        <v>2.6326206907863319</v>
      </c>
      <c r="W20" s="355">
        <v>2.7269710016486832</v>
      </c>
    </row>
    <row r="21" spans="1:23">
      <c r="A21" s="354" t="s">
        <v>23</v>
      </c>
      <c r="B21" s="264">
        <v>671394</v>
      </c>
      <c r="C21" s="220">
        <v>675174</v>
      </c>
      <c r="D21" s="266">
        <v>-5.5985568164650893E-3</v>
      </c>
      <c r="E21" s="220">
        <v>348261</v>
      </c>
      <c r="F21" s="220">
        <v>344478</v>
      </c>
      <c r="G21" s="265">
        <v>1.0981833382683364E-2</v>
      </c>
      <c r="H21" s="222">
        <v>323133</v>
      </c>
      <c r="I21" s="220">
        <v>330696</v>
      </c>
      <c r="J21" s="265">
        <v>-2.2869947020828799E-2</v>
      </c>
      <c r="K21" s="267">
        <v>0.64926954872377818</v>
      </c>
      <c r="L21" s="265">
        <v>0.6817902821649241</v>
      </c>
      <c r="M21" s="268">
        <v>-3.3000000000000003</v>
      </c>
      <c r="N21" s="220">
        <v>792775</v>
      </c>
      <c r="O21" s="220">
        <v>835309</v>
      </c>
      <c r="P21" s="265">
        <v>-5.0920078677471448E-2</v>
      </c>
      <c r="Q21" s="222">
        <v>1221026</v>
      </c>
      <c r="R21" s="220">
        <v>1225170</v>
      </c>
      <c r="S21" s="266">
        <v>-3.3823877502713907E-3</v>
      </c>
      <c r="T21" s="220">
        <v>1800476</v>
      </c>
      <c r="U21" s="226">
        <v>1867965</v>
      </c>
      <c r="V21" s="269">
        <v>2.6816980789223615</v>
      </c>
      <c r="W21" s="355">
        <v>2.7666423766318018</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75">
      <c r="A24" s="353" t="s">
        <v>34</v>
      </c>
      <c r="B24" s="252">
        <v>83419</v>
      </c>
      <c r="C24" s="252">
        <v>87857</v>
      </c>
      <c r="D24" s="255">
        <v>-5.051390327463947E-2</v>
      </c>
      <c r="E24" s="252">
        <v>60897</v>
      </c>
      <c r="F24" s="252">
        <v>66694</v>
      </c>
      <c r="G24" s="253">
        <v>-8.6919363061144936E-2</v>
      </c>
      <c r="H24" s="254">
        <v>22522</v>
      </c>
      <c r="I24" s="252">
        <v>21163</v>
      </c>
      <c r="J24" s="253">
        <v>6.4215848414686014E-2</v>
      </c>
      <c r="K24" s="256">
        <v>0.56269546479747123</v>
      </c>
      <c r="L24" s="253">
        <v>0.59843702330384174</v>
      </c>
      <c r="M24" s="257">
        <v>-3.5999999999999996</v>
      </c>
      <c r="N24" s="252">
        <v>67111</v>
      </c>
      <c r="O24" s="252">
        <v>76500</v>
      </c>
      <c r="P24" s="253">
        <v>-0.12273202614379085</v>
      </c>
      <c r="Q24" s="254">
        <v>119267</v>
      </c>
      <c r="R24" s="252">
        <v>127833</v>
      </c>
      <c r="S24" s="255">
        <v>-6.7009301197656315E-2</v>
      </c>
      <c r="T24" s="252">
        <v>129624</v>
      </c>
      <c r="U24" s="258">
        <v>147238</v>
      </c>
      <c r="V24" s="259">
        <v>1.5538906004627244</v>
      </c>
      <c r="W24" s="352">
        <v>1.6758823998087802</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c r="A26" s="354" t="s">
        <v>22</v>
      </c>
      <c r="B26" s="264">
        <v>66136</v>
      </c>
      <c r="C26" s="264">
        <v>71200</v>
      </c>
      <c r="D26" s="266">
        <v>-7.1123595505617976E-2</v>
      </c>
      <c r="E26" s="220">
        <v>56778</v>
      </c>
      <c r="F26" s="220">
        <v>62033</v>
      </c>
      <c r="G26" s="265">
        <v>-8.4712975351828868E-2</v>
      </c>
      <c r="H26" s="222">
        <v>9358</v>
      </c>
      <c r="I26" s="220">
        <v>9167</v>
      </c>
      <c r="J26" s="265">
        <v>2.0835605977964439E-2</v>
      </c>
      <c r="K26" s="267">
        <v>0.56687599995646443</v>
      </c>
      <c r="L26" s="265">
        <v>0.61081316419623599</v>
      </c>
      <c r="M26" s="268">
        <v>-4.3999999999999995</v>
      </c>
      <c r="N26" s="220">
        <v>52084</v>
      </c>
      <c r="O26" s="220">
        <v>61730</v>
      </c>
      <c r="P26" s="265">
        <v>-0.15626113721043253</v>
      </c>
      <c r="Q26" s="222">
        <v>91879</v>
      </c>
      <c r="R26" s="220">
        <v>101062</v>
      </c>
      <c r="S26" s="266">
        <v>-9.0865013556034907E-2</v>
      </c>
      <c r="T26" s="220">
        <v>99811</v>
      </c>
      <c r="U26" s="226">
        <v>118030</v>
      </c>
      <c r="V26" s="269">
        <v>1.5091780573363978</v>
      </c>
      <c r="W26" s="355">
        <v>1.6577247191011235</v>
      </c>
    </row>
    <row r="27" spans="1:23">
      <c r="A27" s="354" t="s">
        <v>23</v>
      </c>
      <c r="B27" s="264">
        <v>17283</v>
      </c>
      <c r="C27" s="264">
        <v>16657</v>
      </c>
      <c r="D27" s="266">
        <v>3.7581797442516662E-2</v>
      </c>
      <c r="E27" s="220">
        <v>4119</v>
      </c>
      <c r="F27" s="220">
        <v>4661</v>
      </c>
      <c r="G27" s="265">
        <v>-0.11628405921476079</v>
      </c>
      <c r="H27" s="222">
        <v>13164</v>
      </c>
      <c r="I27" s="220">
        <v>11996</v>
      </c>
      <c r="J27" s="265">
        <v>9.7365788596198738E-2</v>
      </c>
      <c r="K27" s="267">
        <v>0.54867095078136408</v>
      </c>
      <c r="L27" s="265">
        <v>0.55171640954764489</v>
      </c>
      <c r="M27" s="268">
        <v>-0.3</v>
      </c>
      <c r="N27" s="220">
        <v>15027</v>
      </c>
      <c r="O27" s="220">
        <v>14770</v>
      </c>
      <c r="P27" s="265">
        <v>1.7400135409614083E-2</v>
      </c>
      <c r="Q27" s="222">
        <v>27388</v>
      </c>
      <c r="R27" s="220">
        <v>26771</v>
      </c>
      <c r="S27" s="266">
        <v>2.3047327331814277E-2</v>
      </c>
      <c r="T27" s="220">
        <v>29813</v>
      </c>
      <c r="U27" s="226">
        <v>29208</v>
      </c>
      <c r="V27" s="269">
        <v>1.7249898744430943</v>
      </c>
      <c r="W27" s="355">
        <v>1.7534970282764004</v>
      </c>
    </row>
    <row r="28" spans="1:23" ht="3" customHeight="1">
      <c r="A28" s="323"/>
      <c r="B28" s="324"/>
      <c r="C28" s="324"/>
      <c r="D28" s="236"/>
      <c r="E28" s="324"/>
      <c r="F28" s="324"/>
      <c r="G28" s="356"/>
      <c r="H28" s="188"/>
      <c r="I28" s="324"/>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5"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2016 AS OF AUGUST</oddHeader>
  </headerFooter>
  <legacyDrawingHF r:id="rId2"/>
</worksheet>
</file>

<file path=xl/worksheets/sheet5.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7109375" customWidth="1"/>
    <col min="2" max="2" width="30.5703125" bestFit="1" customWidth="1"/>
    <col min="3" max="4" width="12.7109375" customWidth="1"/>
    <col min="5" max="5" width="11.7109375" customWidth="1"/>
    <col min="6" max="7" width="12.7109375" customWidth="1"/>
    <col min="8" max="8" width="11.7109375" customWidth="1"/>
    <col min="9" max="10" width="12.7109375" customWidth="1"/>
    <col min="11" max="11" width="11.7109375" customWidth="1"/>
    <col min="12" max="12" width="1.140625" customWidth="1"/>
    <col min="13" max="15" width="11.7109375" customWidth="1"/>
    <col min="16" max="17" width="12.7109375" customWidth="1"/>
    <col min="18" max="18" width="11.7109375" customWidth="1"/>
    <col min="19" max="20" width="12.7109375" customWidth="1"/>
    <col min="21" max="21" width="11.7109375" customWidth="1"/>
    <col min="22" max="23" width="12.7109375" customWidth="1"/>
    <col min="24" max="24" width="11.7109375" customWidth="1"/>
    <col min="25" max="26" width="12.7109375" customWidth="1"/>
  </cols>
  <sheetData>
    <row r="1" spans="1:26" ht="37.5">
      <c r="A1" s="377" t="s">
        <v>37</v>
      </c>
      <c r="B1" s="377"/>
      <c r="C1" s="377"/>
      <c r="D1" s="377"/>
      <c r="E1" s="377"/>
      <c r="F1" s="377"/>
      <c r="G1" s="377"/>
      <c r="H1" s="377"/>
      <c r="I1" s="377"/>
      <c r="J1" s="377"/>
      <c r="K1" s="377"/>
      <c r="L1" s="377"/>
      <c r="M1" s="377"/>
      <c r="N1" s="377"/>
      <c r="O1" s="377"/>
      <c r="P1" s="377"/>
      <c r="Q1" s="377"/>
      <c r="R1" s="377"/>
      <c r="S1" s="377"/>
      <c r="T1" s="377"/>
      <c r="U1" s="377"/>
      <c r="V1" s="377"/>
      <c r="W1" s="377"/>
      <c r="X1" s="377"/>
      <c r="Y1" s="377"/>
      <c r="Z1" s="377"/>
    </row>
    <row r="2" spans="1:26" s="379" customFormat="1" ht="15" customHeight="1">
      <c r="A2" s="378"/>
      <c r="B2" s="378"/>
      <c r="C2" s="378"/>
      <c r="D2" s="378"/>
      <c r="E2" s="378"/>
      <c r="F2" s="378"/>
      <c r="G2" s="378"/>
      <c r="H2" s="378"/>
      <c r="I2" s="378"/>
      <c r="J2" s="378"/>
      <c r="K2" s="378"/>
      <c r="L2" s="378"/>
      <c r="M2" s="378"/>
      <c r="N2" s="378"/>
      <c r="O2" s="378"/>
      <c r="P2" s="378"/>
      <c r="Q2" s="378"/>
      <c r="R2" s="378"/>
      <c r="S2" s="378"/>
      <c r="T2" s="378"/>
      <c r="U2" s="378"/>
      <c r="V2" s="378"/>
      <c r="W2" s="378"/>
      <c r="X2" s="378"/>
      <c r="Y2" s="378"/>
      <c r="Z2" s="378"/>
    </row>
    <row r="3" spans="1:26" s="379" customFormat="1" ht="15" customHeight="1">
      <c r="A3" s="380"/>
      <c r="B3" s="380"/>
      <c r="C3" s="380"/>
      <c r="D3" s="380"/>
      <c r="E3" s="380"/>
      <c r="F3" s="380"/>
      <c r="G3" s="380"/>
      <c r="H3" s="380"/>
      <c r="I3" s="380"/>
      <c r="J3" s="380"/>
      <c r="K3" s="380"/>
      <c r="L3" s="380"/>
      <c r="M3" s="380"/>
      <c r="N3" s="380"/>
      <c r="O3" s="380"/>
      <c r="P3" s="380"/>
      <c r="Q3" s="380"/>
      <c r="R3" s="380"/>
      <c r="S3" s="380"/>
      <c r="T3" s="380"/>
      <c r="U3" s="380"/>
      <c r="V3" s="380"/>
      <c r="W3" s="380"/>
      <c r="X3" s="380"/>
      <c r="Y3" s="380"/>
      <c r="Z3" s="380"/>
    </row>
    <row r="4" spans="1:26" ht="24" thickBot="1">
      <c r="A4" s="381" t="s">
        <v>38</v>
      </c>
      <c r="B4" s="381"/>
      <c r="C4" s="381"/>
      <c r="D4" s="381"/>
      <c r="E4" s="381"/>
      <c r="F4" s="381"/>
      <c r="G4" s="381"/>
      <c r="H4" s="381"/>
      <c r="I4" s="381"/>
      <c r="J4" s="381"/>
      <c r="K4" s="381"/>
      <c r="L4" s="381"/>
      <c r="M4" s="381"/>
      <c r="N4" s="381"/>
      <c r="O4" s="381"/>
      <c r="P4" s="381"/>
      <c r="Q4" s="381"/>
      <c r="R4" s="381"/>
      <c r="S4" s="381"/>
      <c r="T4" s="381"/>
      <c r="U4" s="381"/>
      <c r="V4" s="381"/>
      <c r="W4" s="381"/>
      <c r="X4" s="381"/>
      <c r="Y4" s="381"/>
      <c r="Z4" s="381"/>
    </row>
    <row r="5" spans="1:26" ht="15">
      <c r="A5" s="382"/>
      <c r="B5" s="383"/>
      <c r="C5" s="384" t="s">
        <v>39</v>
      </c>
      <c r="D5" s="384"/>
      <c r="E5" s="385" t="s">
        <v>40</v>
      </c>
      <c r="F5" s="384" t="s">
        <v>41</v>
      </c>
      <c r="G5" s="384"/>
      <c r="H5" s="385" t="s">
        <v>40</v>
      </c>
      <c r="I5" s="384" t="s">
        <v>42</v>
      </c>
      <c r="J5" s="384"/>
      <c r="K5" s="386" t="s">
        <v>40</v>
      </c>
      <c r="L5" s="387"/>
      <c r="M5" s="388" t="s">
        <v>43</v>
      </c>
      <c r="N5" s="388"/>
      <c r="O5" s="385" t="s">
        <v>44</v>
      </c>
      <c r="P5" s="384" t="s">
        <v>45</v>
      </c>
      <c r="Q5" s="384"/>
      <c r="R5" s="385" t="s">
        <v>40</v>
      </c>
      <c r="S5" s="384" t="s">
        <v>46</v>
      </c>
      <c r="T5" s="384"/>
      <c r="U5" s="385" t="s">
        <v>40</v>
      </c>
      <c r="V5" s="384" t="s">
        <v>47</v>
      </c>
      <c r="W5" s="384"/>
      <c r="X5" s="385" t="s">
        <v>40</v>
      </c>
      <c r="Y5" s="389" t="s">
        <v>48</v>
      </c>
      <c r="Z5" s="390"/>
    </row>
    <row r="6" spans="1:26" ht="30.75" thickBot="1">
      <c r="A6" s="391" t="s">
        <v>49</v>
      </c>
      <c r="B6" s="392" t="s">
        <v>50</v>
      </c>
      <c r="C6" s="393">
        <v>2016</v>
      </c>
      <c r="D6" s="393">
        <v>2015</v>
      </c>
      <c r="E6" s="394" t="s">
        <v>51</v>
      </c>
      <c r="F6" s="393">
        <v>2016</v>
      </c>
      <c r="G6" s="393">
        <v>2015</v>
      </c>
      <c r="H6" s="394" t="s">
        <v>51</v>
      </c>
      <c r="I6" s="393">
        <v>2016</v>
      </c>
      <c r="J6" s="393">
        <v>2015</v>
      </c>
      <c r="K6" s="394" t="s">
        <v>51</v>
      </c>
      <c r="L6" s="395"/>
      <c r="M6" s="396">
        <v>2016</v>
      </c>
      <c r="N6" s="393">
        <v>2015</v>
      </c>
      <c r="O6" s="394" t="s">
        <v>51</v>
      </c>
      <c r="P6" s="393">
        <v>2016</v>
      </c>
      <c r="Q6" s="393">
        <v>2015</v>
      </c>
      <c r="R6" s="394" t="s">
        <v>51</v>
      </c>
      <c r="S6" s="393">
        <v>2016</v>
      </c>
      <c r="T6" s="393">
        <v>2015</v>
      </c>
      <c r="U6" s="394" t="s">
        <v>51</v>
      </c>
      <c r="V6" s="393">
        <v>2016</v>
      </c>
      <c r="W6" s="393">
        <v>2015</v>
      </c>
      <c r="X6" s="394" t="s">
        <v>51</v>
      </c>
      <c r="Y6" s="397">
        <v>2016</v>
      </c>
      <c r="Z6" s="398">
        <v>2015</v>
      </c>
    </row>
    <row r="7" spans="1:26" ht="15">
      <c r="A7" s="399" t="s">
        <v>52</v>
      </c>
      <c r="B7" s="400" t="s">
        <v>53</v>
      </c>
      <c r="C7" s="401">
        <v>10998</v>
      </c>
      <c r="D7" s="401">
        <v>13039</v>
      </c>
      <c r="E7" s="402">
        <v>-0.15653040877367896</v>
      </c>
      <c r="F7" s="401">
        <v>8586</v>
      </c>
      <c r="G7" s="401">
        <v>10184</v>
      </c>
      <c r="H7" s="402">
        <v>-0.15691280439905733</v>
      </c>
      <c r="I7" s="401">
        <v>2412</v>
      </c>
      <c r="J7" s="401">
        <v>2855</v>
      </c>
      <c r="K7" s="402">
        <v>-0.1551663747810858</v>
      </c>
      <c r="L7" s="403"/>
      <c r="M7" s="404">
        <v>0.53806472413654138</v>
      </c>
      <c r="N7" s="404">
        <v>0.62675412442854306</v>
      </c>
      <c r="O7" s="405">
        <v>-8.9</v>
      </c>
      <c r="P7" s="401">
        <v>13351</v>
      </c>
      <c r="Q7" s="401">
        <v>15766</v>
      </c>
      <c r="R7" s="402">
        <v>-0.15317772421666878</v>
      </c>
      <c r="S7" s="401">
        <v>24813</v>
      </c>
      <c r="T7" s="401">
        <v>25155</v>
      </c>
      <c r="U7" s="402">
        <v>-1.3595706618962432E-2</v>
      </c>
      <c r="V7" s="401">
        <v>25880</v>
      </c>
      <c r="W7" s="401">
        <v>30833</v>
      </c>
      <c r="X7" s="402">
        <v>-0.16063957448188629</v>
      </c>
      <c r="Y7" s="406">
        <v>2.3531551191125661</v>
      </c>
      <c r="Z7" s="407">
        <v>2.3646752051537696</v>
      </c>
    </row>
    <row r="8" spans="1:26" ht="15">
      <c r="A8" s="408"/>
      <c r="B8" s="400" t="s">
        <v>54</v>
      </c>
      <c r="C8" s="401">
        <v>25311</v>
      </c>
      <c r="D8" s="401">
        <v>20487</v>
      </c>
      <c r="E8" s="402">
        <v>0.23546639332259481</v>
      </c>
      <c r="F8" s="401">
        <v>19903</v>
      </c>
      <c r="G8" s="401">
        <v>16230</v>
      </c>
      <c r="H8" s="402">
        <v>0.22630930375847197</v>
      </c>
      <c r="I8" s="401">
        <v>5408</v>
      </c>
      <c r="J8" s="401">
        <v>4257</v>
      </c>
      <c r="K8" s="402">
        <v>0.27037820061075873</v>
      </c>
      <c r="L8" s="403"/>
      <c r="M8" s="404">
        <v>0.86295114293868869</v>
      </c>
      <c r="N8" s="404">
        <v>0.85599161370634869</v>
      </c>
      <c r="O8" s="405">
        <v>0.70000000000000007</v>
      </c>
      <c r="P8" s="401">
        <v>33259</v>
      </c>
      <c r="Q8" s="401">
        <v>26130</v>
      </c>
      <c r="R8" s="402">
        <v>0.27282816685801758</v>
      </c>
      <c r="S8" s="401">
        <v>38541</v>
      </c>
      <c r="T8" s="401">
        <v>30526</v>
      </c>
      <c r="U8" s="402">
        <v>0.26256306099718274</v>
      </c>
      <c r="V8" s="401">
        <v>65327</v>
      </c>
      <c r="W8" s="401">
        <v>49055</v>
      </c>
      <c r="X8" s="402">
        <v>0.33170930588115383</v>
      </c>
      <c r="Y8" s="406">
        <v>2.5809726996167672</v>
      </c>
      <c r="Z8" s="407">
        <v>2.3944452579684676</v>
      </c>
    </row>
    <row r="9" spans="1:26" ht="15.75" thickBot="1">
      <c r="A9" s="409"/>
      <c r="B9" s="400" t="s">
        <v>55</v>
      </c>
      <c r="C9" s="401">
        <v>84590</v>
      </c>
      <c r="D9" s="401">
        <v>94602</v>
      </c>
      <c r="E9" s="402">
        <v>-0.10583285765628633</v>
      </c>
      <c r="F9" s="401">
        <v>73678</v>
      </c>
      <c r="G9" s="401">
        <v>80395</v>
      </c>
      <c r="H9" s="402">
        <v>-8.3549972013184898E-2</v>
      </c>
      <c r="I9" s="401">
        <v>10912</v>
      </c>
      <c r="J9" s="401">
        <v>14207</v>
      </c>
      <c r="K9" s="402">
        <v>-0.23192792285493066</v>
      </c>
      <c r="L9" s="403"/>
      <c r="M9" s="404">
        <v>0.79244291269210787</v>
      </c>
      <c r="N9" s="404">
        <v>0.81703066401941316</v>
      </c>
      <c r="O9" s="405">
        <v>-2.5</v>
      </c>
      <c r="P9" s="401">
        <v>132670</v>
      </c>
      <c r="Q9" s="401">
        <v>148144</v>
      </c>
      <c r="R9" s="402">
        <v>-0.1044524246678907</v>
      </c>
      <c r="S9" s="401">
        <v>167419</v>
      </c>
      <c r="T9" s="401">
        <v>181320</v>
      </c>
      <c r="U9" s="402">
        <v>-7.666556364438562E-2</v>
      </c>
      <c r="V9" s="401">
        <v>248960</v>
      </c>
      <c r="W9" s="401">
        <v>280679</v>
      </c>
      <c r="X9" s="402">
        <v>-0.11300809821896188</v>
      </c>
      <c r="Y9" s="406">
        <v>2.9431374867005555</v>
      </c>
      <c r="Z9" s="407">
        <v>2.9669457305342384</v>
      </c>
    </row>
    <row r="10" spans="1:26" ht="15.75" thickBot="1">
      <c r="A10" s="410" t="s">
        <v>56</v>
      </c>
      <c r="B10" s="411"/>
      <c r="C10" s="412">
        <v>120899</v>
      </c>
      <c r="D10" s="412">
        <v>128128</v>
      </c>
      <c r="E10" s="413">
        <v>-5.642014235764236E-2</v>
      </c>
      <c r="F10" s="412">
        <v>102167</v>
      </c>
      <c r="G10" s="412">
        <v>106809</v>
      </c>
      <c r="H10" s="413">
        <v>-4.3460757052308327E-2</v>
      </c>
      <c r="I10" s="412">
        <v>18732</v>
      </c>
      <c r="J10" s="412">
        <v>21319</v>
      </c>
      <c r="K10" s="413">
        <v>-0.12134715511984615</v>
      </c>
      <c r="L10" s="403"/>
      <c r="M10" s="414">
        <v>0.77686731116725094</v>
      </c>
      <c r="N10" s="414">
        <v>0.80185315673773527</v>
      </c>
      <c r="O10" s="415">
        <v>-2.5</v>
      </c>
      <c r="P10" s="412">
        <v>179280</v>
      </c>
      <c r="Q10" s="412">
        <v>190040</v>
      </c>
      <c r="R10" s="413">
        <v>-5.6619659019153862E-2</v>
      </c>
      <c r="S10" s="412">
        <v>230773</v>
      </c>
      <c r="T10" s="412">
        <v>237001</v>
      </c>
      <c r="U10" s="413">
        <v>-2.6278370133459353E-2</v>
      </c>
      <c r="V10" s="412">
        <v>340167</v>
      </c>
      <c r="W10" s="412">
        <v>360567</v>
      </c>
      <c r="X10" s="413">
        <v>-5.6577557014369034E-2</v>
      </c>
      <c r="Y10" s="416">
        <v>2.8136461012911602</v>
      </c>
      <c r="Z10" s="417">
        <v>2.8141155719280717</v>
      </c>
    </row>
    <row r="11" spans="1:26" ht="15">
      <c r="A11" s="399" t="s">
        <v>57</v>
      </c>
      <c r="B11" s="400" t="s">
        <v>53</v>
      </c>
      <c r="C11" s="401">
        <v>11079</v>
      </c>
      <c r="D11" s="401">
        <v>13703</v>
      </c>
      <c r="E11" s="402">
        <v>-0.19149091439830693</v>
      </c>
      <c r="F11" s="401">
        <v>2257</v>
      </c>
      <c r="G11" s="401">
        <v>2717</v>
      </c>
      <c r="H11" s="402">
        <v>-0.16930437983069563</v>
      </c>
      <c r="I11" s="401">
        <v>8822</v>
      </c>
      <c r="J11" s="401">
        <v>10986</v>
      </c>
      <c r="K11" s="402">
        <v>-0.19697797196431821</v>
      </c>
      <c r="L11" s="403"/>
      <c r="M11" s="404">
        <v>0.36397726375621692</v>
      </c>
      <c r="N11" s="404">
        <v>0.387928052576963</v>
      </c>
      <c r="O11" s="405">
        <v>-2.4</v>
      </c>
      <c r="P11" s="401">
        <v>9221</v>
      </c>
      <c r="Q11" s="401">
        <v>11215</v>
      </c>
      <c r="R11" s="402">
        <v>-0.17779759251003122</v>
      </c>
      <c r="S11" s="401">
        <v>25334</v>
      </c>
      <c r="T11" s="401">
        <v>28910</v>
      </c>
      <c r="U11" s="402">
        <v>-0.1236942234520927</v>
      </c>
      <c r="V11" s="401">
        <v>22228</v>
      </c>
      <c r="W11" s="401">
        <v>26968</v>
      </c>
      <c r="X11" s="402">
        <v>-0.17576386828834173</v>
      </c>
      <c r="Y11" s="406">
        <v>2.0063182597707376</v>
      </c>
      <c r="Z11" s="407">
        <v>1.9680361964533313</v>
      </c>
    </row>
    <row r="12" spans="1:26" ht="15.75" thickBot="1">
      <c r="A12" s="409"/>
      <c r="B12" s="400" t="s">
        <v>54</v>
      </c>
      <c r="C12" s="401">
        <v>17574</v>
      </c>
      <c r="D12" s="401">
        <v>15547</v>
      </c>
      <c r="E12" s="402">
        <v>0.13037885122531678</v>
      </c>
      <c r="F12" s="401">
        <v>4385</v>
      </c>
      <c r="G12" s="401">
        <v>3977</v>
      </c>
      <c r="H12" s="402">
        <v>0.10258989187830023</v>
      </c>
      <c r="I12" s="401">
        <v>13189</v>
      </c>
      <c r="J12" s="401">
        <v>11570</v>
      </c>
      <c r="K12" s="402">
        <v>0.13993085566119273</v>
      </c>
      <c r="L12" s="403"/>
      <c r="M12" s="404">
        <v>0.59565846599131689</v>
      </c>
      <c r="N12" s="404">
        <v>0.66033678230878479</v>
      </c>
      <c r="O12" s="405">
        <v>-6.5</v>
      </c>
      <c r="P12" s="401">
        <v>16464</v>
      </c>
      <c r="Q12" s="401">
        <v>16274</v>
      </c>
      <c r="R12" s="402">
        <v>1.1675064520093401E-2</v>
      </c>
      <c r="S12" s="401">
        <v>27640</v>
      </c>
      <c r="T12" s="401">
        <v>24645</v>
      </c>
      <c r="U12" s="402">
        <v>0.12152566443497667</v>
      </c>
      <c r="V12" s="401">
        <v>37552</v>
      </c>
      <c r="W12" s="401">
        <v>36792</v>
      </c>
      <c r="X12" s="402">
        <v>2.0656664492280929E-2</v>
      </c>
      <c r="Y12" s="406">
        <v>2.1367929896437921</v>
      </c>
      <c r="Z12" s="407">
        <v>2.3665015758667267</v>
      </c>
    </row>
    <row r="13" spans="1:26" ht="15.75" thickBot="1">
      <c r="A13" s="410" t="s">
        <v>56</v>
      </c>
      <c r="B13" s="411"/>
      <c r="C13" s="412">
        <v>28653</v>
      </c>
      <c r="D13" s="412">
        <v>29250</v>
      </c>
      <c r="E13" s="413">
        <v>-2.041025641025641E-2</v>
      </c>
      <c r="F13" s="412">
        <v>6642</v>
      </c>
      <c r="G13" s="412">
        <v>6694</v>
      </c>
      <c r="H13" s="413">
        <v>-7.768150582611294E-3</v>
      </c>
      <c r="I13" s="412">
        <v>22011</v>
      </c>
      <c r="J13" s="412">
        <v>22556</v>
      </c>
      <c r="K13" s="413">
        <v>-2.4162085476148253E-2</v>
      </c>
      <c r="L13" s="403"/>
      <c r="M13" s="414">
        <v>0.48486049760259747</v>
      </c>
      <c r="N13" s="414">
        <v>0.51328540752497431</v>
      </c>
      <c r="O13" s="415">
        <v>-2.8000000000000003</v>
      </c>
      <c r="P13" s="412">
        <v>25685</v>
      </c>
      <c r="Q13" s="412">
        <v>27489</v>
      </c>
      <c r="R13" s="413">
        <v>-6.5626250500200087E-2</v>
      </c>
      <c r="S13" s="412">
        <v>52974</v>
      </c>
      <c r="T13" s="412">
        <v>53555</v>
      </c>
      <c r="U13" s="413">
        <v>-1.0848660255811783E-2</v>
      </c>
      <c r="V13" s="412">
        <v>59780</v>
      </c>
      <c r="W13" s="412">
        <v>63760</v>
      </c>
      <c r="X13" s="413">
        <v>-6.242158092848181E-2</v>
      </c>
      <c r="Y13" s="416">
        <v>2.0863434893379402</v>
      </c>
      <c r="Z13" s="417">
        <v>2.1798290598290597</v>
      </c>
    </row>
    <row r="14" spans="1:26" ht="15">
      <c r="A14" s="399" t="s">
        <v>58</v>
      </c>
      <c r="B14" s="400" t="s">
        <v>53</v>
      </c>
      <c r="C14" s="401">
        <v>1343</v>
      </c>
      <c r="D14" s="401">
        <v>1708</v>
      </c>
      <c r="E14" s="402">
        <v>-0.21370023419203746</v>
      </c>
      <c r="F14" s="401">
        <v>363</v>
      </c>
      <c r="G14" s="401">
        <v>375</v>
      </c>
      <c r="H14" s="402">
        <v>-3.2000000000000001E-2</v>
      </c>
      <c r="I14" s="401">
        <v>980</v>
      </c>
      <c r="J14" s="401">
        <v>1333</v>
      </c>
      <c r="K14" s="402">
        <v>-0.26481620405101275</v>
      </c>
      <c r="L14" s="403"/>
      <c r="M14" s="404">
        <v>0.28129362494183341</v>
      </c>
      <c r="N14" s="404">
        <v>0.27221206581352836</v>
      </c>
      <c r="O14" s="405">
        <v>0.89999999999999991</v>
      </c>
      <c r="P14" s="401">
        <v>1209</v>
      </c>
      <c r="Q14" s="401">
        <v>1489</v>
      </c>
      <c r="R14" s="402">
        <v>-0.18804566823371391</v>
      </c>
      <c r="S14" s="401">
        <v>4298</v>
      </c>
      <c r="T14" s="401">
        <v>5470</v>
      </c>
      <c r="U14" s="402">
        <v>-0.21425959780621573</v>
      </c>
      <c r="V14" s="401">
        <v>2744</v>
      </c>
      <c r="W14" s="401">
        <v>3687</v>
      </c>
      <c r="X14" s="402">
        <v>-0.25576349335503118</v>
      </c>
      <c r="Y14" s="406">
        <v>2.0431868950111691</v>
      </c>
      <c r="Z14" s="407">
        <v>2.158665105386417</v>
      </c>
    </row>
    <row r="15" spans="1:26" ht="15">
      <c r="A15" s="408"/>
      <c r="B15" s="400" t="s">
        <v>54</v>
      </c>
      <c r="C15" s="401">
        <v>7946</v>
      </c>
      <c r="D15" s="401">
        <v>8729</v>
      </c>
      <c r="E15" s="402">
        <v>-8.9700996677740868E-2</v>
      </c>
      <c r="F15" s="401">
        <v>4131</v>
      </c>
      <c r="G15" s="401">
        <v>5178</v>
      </c>
      <c r="H15" s="402">
        <v>-0.2022016222479722</v>
      </c>
      <c r="I15" s="401">
        <v>3815</v>
      </c>
      <c r="J15" s="401">
        <v>3551</v>
      </c>
      <c r="K15" s="402">
        <v>7.4345254857786536E-2</v>
      </c>
      <c r="L15" s="403"/>
      <c r="M15" s="404">
        <v>0.51120523268282225</v>
      </c>
      <c r="N15" s="404">
        <v>0.58519221642145225</v>
      </c>
      <c r="O15" s="405">
        <v>-7.3999999999999995</v>
      </c>
      <c r="P15" s="401">
        <v>9535</v>
      </c>
      <c r="Q15" s="401">
        <v>11097</v>
      </c>
      <c r="R15" s="402">
        <v>-0.14075876362980985</v>
      </c>
      <c r="S15" s="401">
        <v>18652</v>
      </c>
      <c r="T15" s="401">
        <v>18963</v>
      </c>
      <c r="U15" s="402">
        <v>-1.6400358593049624E-2</v>
      </c>
      <c r="V15" s="401">
        <v>20452</v>
      </c>
      <c r="W15" s="401">
        <v>22631</v>
      </c>
      <c r="X15" s="402">
        <v>-9.6283858424285274E-2</v>
      </c>
      <c r="Y15" s="406">
        <v>2.573873647118047</v>
      </c>
      <c r="Z15" s="407">
        <v>2.5926222935044105</v>
      </c>
    </row>
    <row r="16" spans="1:26" ht="15.75" thickBot="1">
      <c r="A16" s="409"/>
      <c r="B16" s="400" t="s">
        <v>55</v>
      </c>
      <c r="C16" s="401">
        <v>28207</v>
      </c>
      <c r="D16" s="401">
        <v>30924</v>
      </c>
      <c r="E16" s="402">
        <v>-8.7860561376277319E-2</v>
      </c>
      <c r="F16" s="401">
        <v>18919</v>
      </c>
      <c r="G16" s="401">
        <v>14884</v>
      </c>
      <c r="H16" s="402">
        <v>0.27109647944101051</v>
      </c>
      <c r="I16" s="401">
        <v>9288</v>
      </c>
      <c r="J16" s="401">
        <v>16040</v>
      </c>
      <c r="K16" s="402">
        <v>-0.42094763092269327</v>
      </c>
      <c r="L16" s="403"/>
      <c r="M16" s="404">
        <v>0.6344359626802375</v>
      </c>
      <c r="N16" s="404">
        <v>0.684959720045201</v>
      </c>
      <c r="O16" s="405">
        <v>-5.0999999999999996</v>
      </c>
      <c r="P16" s="401">
        <v>32164</v>
      </c>
      <c r="Q16" s="401">
        <v>37581</v>
      </c>
      <c r="R16" s="402">
        <v>-0.14414198664218622</v>
      </c>
      <c r="S16" s="401">
        <v>50697</v>
      </c>
      <c r="T16" s="401">
        <v>54866</v>
      </c>
      <c r="U16" s="402">
        <v>-7.5985127401305003E-2</v>
      </c>
      <c r="V16" s="401">
        <v>83695</v>
      </c>
      <c r="W16" s="401">
        <v>96937</v>
      </c>
      <c r="X16" s="402">
        <v>-0.13660418622404241</v>
      </c>
      <c r="Y16" s="406">
        <v>2.9671712695430212</v>
      </c>
      <c r="Z16" s="407">
        <v>3.1346850342775836</v>
      </c>
    </row>
    <row r="17" spans="1:26" ht="15.75" thickBot="1">
      <c r="A17" s="410" t="s">
        <v>56</v>
      </c>
      <c r="B17" s="411"/>
      <c r="C17" s="412">
        <v>37496</v>
      </c>
      <c r="D17" s="412">
        <v>41361</v>
      </c>
      <c r="E17" s="413">
        <v>-9.34455163076328E-2</v>
      </c>
      <c r="F17" s="412">
        <v>23413</v>
      </c>
      <c r="G17" s="412">
        <v>20437</v>
      </c>
      <c r="H17" s="413">
        <v>0.14561824142486665</v>
      </c>
      <c r="I17" s="412">
        <v>14083</v>
      </c>
      <c r="J17" s="412">
        <v>20924</v>
      </c>
      <c r="K17" s="413">
        <v>-0.32694513477346587</v>
      </c>
      <c r="L17" s="403"/>
      <c r="M17" s="414">
        <v>0.5826170787676348</v>
      </c>
      <c r="N17" s="414">
        <v>0.63263092851107827</v>
      </c>
      <c r="O17" s="415">
        <v>-5</v>
      </c>
      <c r="P17" s="412">
        <v>42908</v>
      </c>
      <c r="Q17" s="412">
        <v>50167</v>
      </c>
      <c r="R17" s="413">
        <v>-0.1446967129786513</v>
      </c>
      <c r="S17" s="412">
        <v>73647</v>
      </c>
      <c r="T17" s="412">
        <v>79299</v>
      </c>
      <c r="U17" s="413">
        <v>-7.127454318465555E-2</v>
      </c>
      <c r="V17" s="412">
        <v>106891</v>
      </c>
      <c r="W17" s="412">
        <v>123255</v>
      </c>
      <c r="X17" s="413">
        <v>-0.13276540505456169</v>
      </c>
      <c r="Y17" s="416">
        <v>2.8507307446127585</v>
      </c>
      <c r="Z17" s="417">
        <v>2.9799811416551822</v>
      </c>
    </row>
    <row r="18" spans="1:26" ht="15">
      <c r="A18" s="399" t="s">
        <v>59</v>
      </c>
      <c r="B18" s="400" t="s">
        <v>53</v>
      </c>
      <c r="C18" s="401">
        <v>3277</v>
      </c>
      <c r="D18" s="401">
        <v>3299</v>
      </c>
      <c r="E18" s="402">
        <v>-6.6686874810548647E-3</v>
      </c>
      <c r="F18" s="401">
        <v>1021</v>
      </c>
      <c r="G18" s="401">
        <v>789</v>
      </c>
      <c r="H18" s="402">
        <v>0.29404309252217997</v>
      </c>
      <c r="I18" s="401">
        <v>2256</v>
      </c>
      <c r="J18" s="401">
        <v>2510</v>
      </c>
      <c r="K18" s="402">
        <v>-0.10119521912350597</v>
      </c>
      <c r="L18" s="403"/>
      <c r="M18" s="404">
        <v>0.35662466590301639</v>
      </c>
      <c r="N18" s="404">
        <v>0.37197580645161288</v>
      </c>
      <c r="O18" s="405">
        <v>-1.5</v>
      </c>
      <c r="P18" s="401">
        <v>2802</v>
      </c>
      <c r="Q18" s="401">
        <v>2952</v>
      </c>
      <c r="R18" s="402">
        <v>-5.08130081300813E-2</v>
      </c>
      <c r="S18" s="401">
        <v>7857</v>
      </c>
      <c r="T18" s="401">
        <v>7936</v>
      </c>
      <c r="U18" s="402">
        <v>-9.9546370967741934E-3</v>
      </c>
      <c r="V18" s="401">
        <v>5770</v>
      </c>
      <c r="W18" s="401">
        <v>6334</v>
      </c>
      <c r="X18" s="402">
        <v>-8.9043258604357439E-2</v>
      </c>
      <c r="Y18" s="406">
        <v>1.7607567897467196</v>
      </c>
      <c r="Z18" s="407">
        <v>1.9199757502273416</v>
      </c>
    </row>
    <row r="19" spans="1:26" ht="15.75" thickBot="1">
      <c r="A19" s="409"/>
      <c r="B19" s="400" t="s">
        <v>60</v>
      </c>
      <c r="C19" s="401">
        <v>9324</v>
      </c>
      <c r="D19" s="401">
        <v>8853</v>
      </c>
      <c r="E19" s="402">
        <v>5.3202304303625887E-2</v>
      </c>
      <c r="F19" s="401">
        <v>4590</v>
      </c>
      <c r="G19" s="401">
        <v>3637</v>
      </c>
      <c r="H19" s="402">
        <v>0.26202914489964257</v>
      </c>
      <c r="I19" s="401">
        <v>4734</v>
      </c>
      <c r="J19" s="401">
        <v>5216</v>
      </c>
      <c r="K19" s="402">
        <v>-9.2407975460122693E-2</v>
      </c>
      <c r="L19" s="403"/>
      <c r="M19" s="404">
        <v>0.59802360691737577</v>
      </c>
      <c r="N19" s="404">
        <v>0.54643734643734643</v>
      </c>
      <c r="O19" s="405">
        <v>5.2</v>
      </c>
      <c r="P19" s="401">
        <v>10893</v>
      </c>
      <c r="Q19" s="401">
        <v>10008</v>
      </c>
      <c r="R19" s="402">
        <v>8.8429256594724226E-2</v>
      </c>
      <c r="S19" s="401">
        <v>18215</v>
      </c>
      <c r="T19" s="401">
        <v>18315</v>
      </c>
      <c r="U19" s="402">
        <v>-5.4600054600054604E-3</v>
      </c>
      <c r="V19" s="401">
        <v>21712</v>
      </c>
      <c r="W19" s="401">
        <v>19930</v>
      </c>
      <c r="X19" s="402">
        <v>8.941294530858003E-2</v>
      </c>
      <c r="Y19" s="406">
        <v>2.3286143286143286</v>
      </c>
      <c r="Z19" s="407">
        <v>2.2512142776459956</v>
      </c>
    </row>
    <row r="20" spans="1:26" ht="15.75" thickBot="1">
      <c r="A20" s="410" t="s">
        <v>56</v>
      </c>
      <c r="B20" s="411"/>
      <c r="C20" s="412">
        <v>12601</v>
      </c>
      <c r="D20" s="412">
        <v>12152</v>
      </c>
      <c r="E20" s="413">
        <v>3.69486504279131E-2</v>
      </c>
      <c r="F20" s="412">
        <v>5611</v>
      </c>
      <c r="G20" s="412">
        <v>4426</v>
      </c>
      <c r="H20" s="413">
        <v>0.26773610483506555</v>
      </c>
      <c r="I20" s="412">
        <v>6990</v>
      </c>
      <c r="J20" s="412">
        <v>7726</v>
      </c>
      <c r="K20" s="413">
        <v>-9.5262749158684962E-2</v>
      </c>
      <c r="L20" s="403"/>
      <c r="M20" s="414">
        <v>0.52527615833077634</v>
      </c>
      <c r="N20" s="414">
        <v>0.49369547826749455</v>
      </c>
      <c r="O20" s="415">
        <v>3.2</v>
      </c>
      <c r="P20" s="412">
        <v>13695</v>
      </c>
      <c r="Q20" s="412">
        <v>12960</v>
      </c>
      <c r="R20" s="413">
        <v>5.6712962962962965E-2</v>
      </c>
      <c r="S20" s="412">
        <v>26072</v>
      </c>
      <c r="T20" s="412">
        <v>26251</v>
      </c>
      <c r="U20" s="413">
        <v>-6.8187878557007349E-3</v>
      </c>
      <c r="V20" s="412">
        <v>27482</v>
      </c>
      <c r="W20" s="412">
        <v>26264</v>
      </c>
      <c r="X20" s="413">
        <v>4.6375266524520259E-2</v>
      </c>
      <c r="Y20" s="416">
        <v>2.1809380207920008</v>
      </c>
      <c r="Z20" s="417">
        <v>2.161290322580645</v>
      </c>
    </row>
    <row r="21" spans="1:26" ht="15">
      <c r="A21" s="399" t="s">
        <v>61</v>
      </c>
      <c r="B21" s="400" t="s">
        <v>53</v>
      </c>
      <c r="C21" s="401">
        <v>1953</v>
      </c>
      <c r="D21" s="401">
        <v>2214</v>
      </c>
      <c r="E21" s="402">
        <v>-0.11788617886178862</v>
      </c>
      <c r="F21" s="401">
        <v>633</v>
      </c>
      <c r="G21" s="401">
        <v>804</v>
      </c>
      <c r="H21" s="402">
        <v>-0.21268656716417911</v>
      </c>
      <c r="I21" s="401">
        <v>1320</v>
      </c>
      <c r="J21" s="401">
        <v>1410</v>
      </c>
      <c r="K21" s="402">
        <v>-6.3829787234042548E-2</v>
      </c>
      <c r="L21" s="403"/>
      <c r="M21" s="404">
        <v>0.46601941747572817</v>
      </c>
      <c r="N21" s="404">
        <v>0.53706321955160574</v>
      </c>
      <c r="O21" s="405">
        <v>-7.1</v>
      </c>
      <c r="P21" s="401">
        <v>2352</v>
      </c>
      <c r="Q21" s="401">
        <v>2659</v>
      </c>
      <c r="R21" s="402">
        <v>-0.11545693869875893</v>
      </c>
      <c r="S21" s="401">
        <v>5047</v>
      </c>
      <c r="T21" s="401">
        <v>4951</v>
      </c>
      <c r="U21" s="402">
        <v>1.9390022217733793E-2</v>
      </c>
      <c r="V21" s="401">
        <v>4450</v>
      </c>
      <c r="W21" s="401">
        <v>4980</v>
      </c>
      <c r="X21" s="402">
        <v>-0.10642570281124498</v>
      </c>
      <c r="Y21" s="406">
        <v>2.2785458269329237</v>
      </c>
      <c r="Z21" s="407">
        <v>2.2493224932249323</v>
      </c>
    </row>
    <row r="22" spans="1:26" ht="15.75" thickBot="1">
      <c r="A22" s="409"/>
      <c r="B22" s="400" t="s">
        <v>54</v>
      </c>
      <c r="C22" s="401">
        <v>8196</v>
      </c>
      <c r="D22" s="401">
        <v>8009</v>
      </c>
      <c r="E22" s="402">
        <v>2.3348732675739791E-2</v>
      </c>
      <c r="F22" s="401">
        <v>4149</v>
      </c>
      <c r="G22" s="401">
        <v>5104</v>
      </c>
      <c r="H22" s="402">
        <v>-0.18710815047021945</v>
      </c>
      <c r="I22" s="401">
        <v>4047</v>
      </c>
      <c r="J22" s="401">
        <v>2905</v>
      </c>
      <c r="K22" s="402">
        <v>0.39311531841652325</v>
      </c>
      <c r="L22" s="403"/>
      <c r="M22" s="404">
        <v>0.68701806882264937</v>
      </c>
      <c r="N22" s="404">
        <v>0.73747697427060432</v>
      </c>
      <c r="O22" s="405">
        <v>-5</v>
      </c>
      <c r="P22" s="401">
        <v>11939</v>
      </c>
      <c r="Q22" s="401">
        <v>12411</v>
      </c>
      <c r="R22" s="402">
        <v>-3.8030779147530419E-2</v>
      </c>
      <c r="S22" s="401">
        <v>17378</v>
      </c>
      <c r="T22" s="401">
        <v>16829</v>
      </c>
      <c r="U22" s="402">
        <v>3.2622259195436452E-2</v>
      </c>
      <c r="V22" s="401">
        <v>28000</v>
      </c>
      <c r="W22" s="401">
        <v>29574</v>
      </c>
      <c r="X22" s="402">
        <v>-5.3222425103131125E-2</v>
      </c>
      <c r="Y22" s="406">
        <v>3.416300634455832</v>
      </c>
      <c r="Z22" s="407">
        <v>3.6925958296915971</v>
      </c>
    </row>
    <row r="23" spans="1:26" ht="15.75" thickBot="1">
      <c r="A23" s="410" t="s">
        <v>56</v>
      </c>
      <c r="B23" s="411"/>
      <c r="C23" s="412">
        <v>10149</v>
      </c>
      <c r="D23" s="412">
        <v>10223</v>
      </c>
      <c r="E23" s="413">
        <v>-7.2385796732857286E-3</v>
      </c>
      <c r="F23" s="412">
        <v>4782</v>
      </c>
      <c r="G23" s="412">
        <v>5908</v>
      </c>
      <c r="H23" s="413">
        <v>-0.1905890318212593</v>
      </c>
      <c r="I23" s="412">
        <v>5367</v>
      </c>
      <c r="J23" s="412">
        <v>4315</v>
      </c>
      <c r="K23" s="413">
        <v>0.24380069524913095</v>
      </c>
      <c r="L23" s="418"/>
      <c r="M23" s="414">
        <v>0.63727982162764774</v>
      </c>
      <c r="N23" s="414">
        <v>0.69191919191919193</v>
      </c>
      <c r="O23" s="415">
        <v>-5.5</v>
      </c>
      <c r="P23" s="412">
        <v>14291</v>
      </c>
      <c r="Q23" s="412">
        <v>15070</v>
      </c>
      <c r="R23" s="413">
        <v>-5.1692103516921037E-2</v>
      </c>
      <c r="S23" s="412">
        <v>22425</v>
      </c>
      <c r="T23" s="412">
        <v>21780</v>
      </c>
      <c r="U23" s="413">
        <v>2.9614325068870524E-2</v>
      </c>
      <c r="V23" s="412">
        <v>32450</v>
      </c>
      <c r="W23" s="412">
        <v>34554</v>
      </c>
      <c r="X23" s="413">
        <v>-6.0890200845054115E-2</v>
      </c>
      <c r="Y23" s="416">
        <v>3.1973593457483496</v>
      </c>
      <c r="Z23" s="417">
        <v>3.3800254328475008</v>
      </c>
    </row>
    <row r="24" spans="1:26" ht="4.5" customHeight="1" thickBot="1">
      <c r="A24" s="419"/>
      <c r="B24" s="420"/>
      <c r="C24" s="421"/>
      <c r="D24" s="421"/>
      <c r="E24" s="422"/>
      <c r="F24" s="421"/>
      <c r="G24" s="421"/>
      <c r="H24" s="422"/>
      <c r="I24" s="421"/>
      <c r="J24" s="421"/>
      <c r="K24" s="422"/>
      <c r="L24" s="423"/>
      <c r="M24" s="424" t="e">
        <v>#DIV/0!</v>
      </c>
      <c r="N24" s="424" t="e">
        <v>#DIV/0!</v>
      </c>
      <c r="O24" s="425" t="e">
        <v>#DIV/0!</v>
      </c>
      <c r="P24" s="421"/>
      <c r="Q24" s="421"/>
      <c r="R24" s="422" t="e">
        <v>#DIV/0!</v>
      </c>
      <c r="S24" s="421"/>
      <c r="T24" s="421"/>
      <c r="U24" s="422" t="e">
        <v>#DIV/0!</v>
      </c>
      <c r="V24" s="421"/>
      <c r="W24" s="421"/>
      <c r="X24" s="422" t="e">
        <v>#DIV/0!</v>
      </c>
      <c r="Y24" s="426" t="e">
        <v>#DIV/0!</v>
      </c>
      <c r="Z24" s="427" t="e">
        <v>#DIV/0!</v>
      </c>
    </row>
    <row r="25" spans="1:26" ht="16.5" thickBot="1">
      <c r="A25" s="428" t="s">
        <v>62</v>
      </c>
      <c r="B25" s="429"/>
      <c r="C25" s="430">
        <v>209798</v>
      </c>
      <c r="D25" s="430">
        <v>221114</v>
      </c>
      <c r="E25" s="431">
        <v>-5.1177220800130249E-2</v>
      </c>
      <c r="F25" s="430">
        <v>142615</v>
      </c>
      <c r="G25" s="430">
        <v>144274</v>
      </c>
      <c r="H25" s="431">
        <v>-1.1498953380373456E-2</v>
      </c>
      <c r="I25" s="430">
        <v>67183</v>
      </c>
      <c r="J25" s="430">
        <v>76840</v>
      </c>
      <c r="K25" s="431">
        <v>-0.12567673086933889</v>
      </c>
      <c r="L25" s="432"/>
      <c r="M25" s="433">
        <v>0.67963812944854651</v>
      </c>
      <c r="N25" s="433">
        <v>0.70767147020957866</v>
      </c>
      <c r="O25" s="434">
        <v>-2.8000000000000003</v>
      </c>
      <c r="P25" s="430">
        <v>275859</v>
      </c>
      <c r="Q25" s="430">
        <v>295726</v>
      </c>
      <c r="R25" s="431">
        <v>-6.7180430533669677E-2</v>
      </c>
      <c r="S25" s="430">
        <v>405891</v>
      </c>
      <c r="T25" s="430">
        <v>417886</v>
      </c>
      <c r="U25" s="431">
        <v>-2.8704000612607267E-2</v>
      </c>
      <c r="V25" s="430">
        <v>566770</v>
      </c>
      <c r="W25" s="430">
        <v>608400</v>
      </c>
      <c r="X25" s="431">
        <v>-6.8425378040762652E-2</v>
      </c>
      <c r="Y25" s="435">
        <v>2.7015033508422386</v>
      </c>
      <c r="Z25" s="436">
        <v>2.7515218394131535</v>
      </c>
    </row>
    <row r="26" spans="1:26" s="439" customFormat="1" ht="11.25" customHeight="1" thickBot="1">
      <c r="A26" s="437"/>
      <c r="B26" s="437"/>
      <c r="C26" s="401"/>
      <c r="D26" s="401"/>
      <c r="E26" s="404"/>
      <c r="F26" s="401"/>
      <c r="G26" s="401"/>
      <c r="H26" s="404"/>
      <c r="I26" s="401"/>
      <c r="J26" s="401"/>
      <c r="K26" s="404"/>
      <c r="L26" s="437"/>
      <c r="M26" s="404"/>
      <c r="N26" s="404"/>
      <c r="O26" s="404"/>
      <c r="P26" s="401"/>
      <c r="Q26" s="401"/>
      <c r="R26" s="404"/>
      <c r="S26" s="401"/>
      <c r="T26" s="401"/>
      <c r="U26" s="404"/>
      <c r="V26" s="401"/>
      <c r="W26" s="401"/>
      <c r="X26" s="404"/>
      <c r="Y26" s="438"/>
      <c r="Z26" s="438"/>
    </row>
    <row r="27" spans="1:26" ht="16.5" thickBot="1">
      <c r="A27" s="440" t="s">
        <v>63</v>
      </c>
      <c r="B27" s="441"/>
      <c r="C27" s="442">
        <v>8009</v>
      </c>
      <c r="D27" s="442">
        <v>9368</v>
      </c>
      <c r="E27" s="443">
        <v>-0.14506831767719897</v>
      </c>
      <c r="F27" s="442">
        <v>1719</v>
      </c>
      <c r="G27" s="442">
        <v>1870</v>
      </c>
      <c r="H27" s="443">
        <v>-8.0748663101604279E-2</v>
      </c>
      <c r="I27" s="442">
        <v>6290</v>
      </c>
      <c r="J27" s="442">
        <v>7498</v>
      </c>
      <c r="K27" s="443">
        <v>-0.16110962923446254</v>
      </c>
      <c r="L27" s="444"/>
      <c r="M27" s="445">
        <v>0.36087813115676892</v>
      </c>
      <c r="N27" s="445">
        <v>0.37797757453624758</v>
      </c>
      <c r="O27" s="446">
        <v>-1.7000000000000002</v>
      </c>
      <c r="P27" s="442">
        <v>6411</v>
      </c>
      <c r="Q27" s="442">
        <v>7315</v>
      </c>
      <c r="R27" s="443">
        <v>-0.12358168147641832</v>
      </c>
      <c r="S27" s="442">
        <v>17765</v>
      </c>
      <c r="T27" s="442">
        <v>19353</v>
      </c>
      <c r="U27" s="443">
        <v>-8.205446184054152E-2</v>
      </c>
      <c r="V27" s="442">
        <v>16384</v>
      </c>
      <c r="W27" s="442">
        <v>18592</v>
      </c>
      <c r="X27" s="443">
        <v>-0.11876075731497418</v>
      </c>
      <c r="Y27" s="447">
        <v>2.045698589087277</v>
      </c>
      <c r="Z27" s="448">
        <v>1.9846285226302305</v>
      </c>
    </row>
    <row r="28" spans="1:26">
      <c r="O28" s="449"/>
    </row>
    <row r="30" spans="1:26" ht="24" thickBot="1">
      <c r="A30" s="450" t="s">
        <v>64</v>
      </c>
      <c r="B30" s="450"/>
      <c r="C30" s="450"/>
      <c r="D30" s="450"/>
      <c r="E30" s="450"/>
      <c r="F30" s="450"/>
      <c r="G30" s="450"/>
      <c r="H30" s="450"/>
      <c r="I30" s="450"/>
      <c r="J30" s="450"/>
      <c r="K30" s="450"/>
      <c r="L30" s="450"/>
      <c r="M30" s="450"/>
      <c r="N30" s="450"/>
      <c r="O30" s="450"/>
      <c r="P30" s="450"/>
      <c r="Q30" s="450"/>
      <c r="R30" s="450"/>
      <c r="S30" s="450"/>
      <c r="T30" s="450"/>
      <c r="U30" s="450"/>
      <c r="V30" s="450"/>
      <c r="W30" s="450"/>
      <c r="X30" s="450"/>
      <c r="Y30" s="450"/>
      <c r="Z30" s="450"/>
    </row>
    <row r="31" spans="1:26" ht="15">
      <c r="A31" s="382"/>
      <c r="B31" s="383"/>
      <c r="C31" s="384" t="s">
        <v>39</v>
      </c>
      <c r="D31" s="384"/>
      <c r="E31" s="385" t="s">
        <v>40</v>
      </c>
      <c r="F31" s="384" t="s">
        <v>41</v>
      </c>
      <c r="G31" s="384"/>
      <c r="H31" s="385" t="s">
        <v>40</v>
      </c>
      <c r="I31" s="384" t="s">
        <v>42</v>
      </c>
      <c r="J31" s="384"/>
      <c r="K31" s="386" t="s">
        <v>40</v>
      </c>
      <c r="L31" s="387"/>
      <c r="M31" s="388" t="s">
        <v>43</v>
      </c>
      <c r="N31" s="388"/>
      <c r="O31" s="385" t="s">
        <v>44</v>
      </c>
      <c r="P31" s="384" t="s">
        <v>45</v>
      </c>
      <c r="Q31" s="384"/>
      <c r="R31" s="385" t="s">
        <v>40</v>
      </c>
      <c r="S31" s="384" t="s">
        <v>46</v>
      </c>
      <c r="T31" s="384"/>
      <c r="U31" s="385" t="s">
        <v>40</v>
      </c>
      <c r="V31" s="384" t="s">
        <v>47</v>
      </c>
      <c r="W31" s="384"/>
      <c r="X31" s="385" t="s">
        <v>40</v>
      </c>
      <c r="Y31" s="389" t="s">
        <v>48</v>
      </c>
      <c r="Z31" s="390"/>
    </row>
    <row r="32" spans="1:26" ht="28.5" customHeight="1" thickBot="1">
      <c r="A32" s="451" t="s">
        <v>50</v>
      </c>
      <c r="B32" s="452"/>
      <c r="C32" s="393">
        <v>2016</v>
      </c>
      <c r="D32" s="393">
        <v>2015</v>
      </c>
      <c r="E32" s="394" t="s">
        <v>51</v>
      </c>
      <c r="F32" s="393">
        <v>2016</v>
      </c>
      <c r="G32" s="393">
        <v>2015</v>
      </c>
      <c r="H32" s="394" t="s">
        <v>51</v>
      </c>
      <c r="I32" s="393">
        <v>2016</v>
      </c>
      <c r="J32" s="393">
        <v>2015</v>
      </c>
      <c r="K32" s="394" t="s">
        <v>51</v>
      </c>
      <c r="L32" s="395"/>
      <c r="M32" s="393">
        <v>2016</v>
      </c>
      <c r="N32" s="393">
        <v>2015</v>
      </c>
      <c r="O32" s="394" t="s">
        <v>51</v>
      </c>
      <c r="P32" s="393">
        <v>2016</v>
      </c>
      <c r="Q32" s="393">
        <v>2015</v>
      </c>
      <c r="R32" s="394" t="s">
        <v>51</v>
      </c>
      <c r="S32" s="393">
        <v>2016</v>
      </c>
      <c r="T32" s="393">
        <v>2015</v>
      </c>
      <c r="U32" s="394" t="s">
        <v>51</v>
      </c>
      <c r="V32" s="393">
        <v>2016</v>
      </c>
      <c r="W32" s="393">
        <v>2015</v>
      </c>
      <c r="X32" s="394" t="s">
        <v>51</v>
      </c>
      <c r="Y32" s="393">
        <v>2016</v>
      </c>
      <c r="Z32" s="398">
        <v>2015</v>
      </c>
    </row>
    <row r="33" spans="1:26" ht="15">
      <c r="A33" s="453" t="s">
        <v>53</v>
      </c>
      <c r="B33" s="454"/>
      <c r="C33" s="401">
        <f>C7+C11+C14+C18+C21</f>
        <v>28650</v>
      </c>
      <c r="D33" s="401">
        <f>D7+D11+D14+D18+D21</f>
        <v>33963</v>
      </c>
      <c r="E33" s="402">
        <f>(C33-D33)/D33</f>
        <v>-0.15643494390954862</v>
      </c>
      <c r="F33" s="401">
        <f>F7+F11+F14+F18+F21</f>
        <v>12860</v>
      </c>
      <c r="G33" s="401">
        <f>G7+G11+G14+G18+G21</f>
        <v>14869</v>
      </c>
      <c r="H33" s="402">
        <f>(F33-G33)/G33</f>
        <v>-0.1351133230210505</v>
      </c>
      <c r="I33" s="401">
        <f>I7+I11+I14+I18+I21</f>
        <v>15790</v>
      </c>
      <c r="J33" s="401">
        <f>J7+J11+J14+J18+J21</f>
        <v>19094</v>
      </c>
      <c r="K33" s="402">
        <f>(I33-J33)/J33</f>
        <v>-0.17303865088509479</v>
      </c>
      <c r="L33" s="455"/>
      <c r="M33" s="404">
        <f t="shared" ref="M33:N35" si="0">P33/S33</f>
        <v>0.42962775987765223</v>
      </c>
      <c r="N33" s="404">
        <f t="shared" si="0"/>
        <v>0.47058904752699454</v>
      </c>
      <c r="O33" s="405">
        <f>ROUND(+M33-N33,3)*100</f>
        <v>-4.1000000000000005</v>
      </c>
      <c r="P33" s="401">
        <f>P7+P11+P14+P18+P21</f>
        <v>28935</v>
      </c>
      <c r="Q33" s="401">
        <f>Q7+Q11+Q14+Q18+Q21</f>
        <v>34081</v>
      </c>
      <c r="R33" s="402">
        <f>(P33-Q33)/Q33</f>
        <v>-0.15099322202987001</v>
      </c>
      <c r="S33" s="401">
        <f>S7+S11+S14+S18+S21</f>
        <v>67349</v>
      </c>
      <c r="T33" s="401">
        <f>T7+T11+T14+T18+T21</f>
        <v>72422</v>
      </c>
      <c r="U33" s="402">
        <f>(S33-T33)/T33</f>
        <v>-7.0047775537820003E-2</v>
      </c>
      <c r="V33" s="401">
        <f>V7+V11+V14+V18+V21</f>
        <v>61072</v>
      </c>
      <c r="W33" s="401">
        <f>W7+W11+W14+W18+W21</f>
        <v>72802</v>
      </c>
      <c r="X33" s="402">
        <f>(V33-W33)/W33</f>
        <v>-0.16112194719925277</v>
      </c>
      <c r="Y33" s="456">
        <f t="shared" ref="Y33:Z35" si="1">V33/C33</f>
        <v>2.1316579406631764</v>
      </c>
      <c r="Z33" s="457">
        <f t="shared" si="1"/>
        <v>2.1435680004711011</v>
      </c>
    </row>
    <row r="34" spans="1:26" ht="15">
      <c r="A34" s="458" t="s">
        <v>54</v>
      </c>
      <c r="B34" s="459"/>
      <c r="C34" s="460">
        <f>C8+C12+C19+C15+C22</f>
        <v>68351</v>
      </c>
      <c r="D34" s="460">
        <f>D8+D12+D19+D15+D22</f>
        <v>61625</v>
      </c>
      <c r="E34" s="461">
        <f>(C34-D34)/D34</f>
        <v>0.10914401622718052</v>
      </c>
      <c r="F34" s="460">
        <f>F8+F12+F19+F15+F22</f>
        <v>37158</v>
      </c>
      <c r="G34" s="460">
        <f>G8+G12+G19+G15+G22</f>
        <v>34126</v>
      </c>
      <c r="H34" s="461">
        <f>(F34-G34)/G34</f>
        <v>8.8847213268475653E-2</v>
      </c>
      <c r="I34" s="460">
        <f>I8+I12+I19+I15+I22</f>
        <v>31193</v>
      </c>
      <c r="J34" s="460">
        <f>J8+J12+J19+J15+J22</f>
        <v>27499</v>
      </c>
      <c r="K34" s="461">
        <f>(I34-J34)/J34</f>
        <v>0.13433215753300121</v>
      </c>
      <c r="L34" s="455"/>
      <c r="M34" s="462">
        <f t="shared" si="0"/>
        <v>0.68166342816335346</v>
      </c>
      <c r="N34" s="463">
        <f t="shared" si="0"/>
        <v>0.69474185105876751</v>
      </c>
      <c r="O34" s="464">
        <f>ROUND(+M34-N34,3)*100</f>
        <v>-1.3</v>
      </c>
      <c r="P34" s="460">
        <f>P8+P12+P19+P15+P22</f>
        <v>82090</v>
      </c>
      <c r="Q34" s="460">
        <f>Q8+Q12+Q19+Q15+Q22</f>
        <v>75920</v>
      </c>
      <c r="R34" s="461">
        <f>(P34-Q34)/Q34</f>
        <v>8.126975763962066E-2</v>
      </c>
      <c r="S34" s="460">
        <f>S8+S12+S19+S15+S22</f>
        <v>120426</v>
      </c>
      <c r="T34" s="460">
        <f>T8+T12+T19+T15+T22</f>
        <v>109278</v>
      </c>
      <c r="U34" s="461">
        <f>(S34-T34)/T34</f>
        <v>0.10201504419919838</v>
      </c>
      <c r="V34" s="460">
        <f>V8+V12+V19+V15+V22</f>
        <v>173043</v>
      </c>
      <c r="W34" s="460">
        <f>W8+W12+W19+W15+W22</f>
        <v>157982</v>
      </c>
      <c r="X34" s="461">
        <f>(V34-W34)/W34</f>
        <v>9.5333645605195527E-2</v>
      </c>
      <c r="Y34" s="465">
        <f t="shared" si="1"/>
        <v>2.5316820529326565</v>
      </c>
      <c r="Z34" s="466">
        <f t="shared" si="1"/>
        <v>2.5636024340770791</v>
      </c>
    </row>
    <row r="35" spans="1:26" ht="15.75" thickBot="1">
      <c r="A35" s="467" t="s">
        <v>55</v>
      </c>
      <c r="B35" s="468"/>
      <c r="C35" s="469">
        <f>C9+C16</f>
        <v>112797</v>
      </c>
      <c r="D35" s="470">
        <f>D9+D16</f>
        <v>125526</v>
      </c>
      <c r="E35" s="471">
        <f>(C35-D35)/D35</f>
        <v>-0.10140528655418</v>
      </c>
      <c r="F35" s="472">
        <f>F9+F16</f>
        <v>92597</v>
      </c>
      <c r="G35" s="470">
        <f>G9+G16</f>
        <v>95279</v>
      </c>
      <c r="H35" s="471">
        <f>(F35-G35)/G35</f>
        <v>-2.8148910043136473E-2</v>
      </c>
      <c r="I35" s="472">
        <f>I9+I16</f>
        <v>20200</v>
      </c>
      <c r="J35" s="470">
        <f>J9+J16</f>
        <v>30247</v>
      </c>
      <c r="K35" s="473">
        <f>(I35-J35)/J35</f>
        <v>-0.33216517340562701</v>
      </c>
      <c r="L35" s="474"/>
      <c r="M35" s="475">
        <f t="shared" si="0"/>
        <v>0.7557171413376369</v>
      </c>
      <c r="N35" s="476">
        <f t="shared" si="0"/>
        <v>0.78635058809582281</v>
      </c>
      <c r="O35" s="477">
        <f>ROUND(+M35-N35,3)*100</f>
        <v>-3.1</v>
      </c>
      <c r="P35" s="472">
        <f>P9+P16</f>
        <v>164834</v>
      </c>
      <c r="Q35" s="470">
        <f>Q9+Q16</f>
        <v>185725</v>
      </c>
      <c r="R35" s="471">
        <f>(P35-Q35)/Q35</f>
        <v>-0.11248351056669807</v>
      </c>
      <c r="S35" s="472">
        <f>S9+S16</f>
        <v>218116</v>
      </c>
      <c r="T35" s="470">
        <f>T9+T16</f>
        <v>236186</v>
      </c>
      <c r="U35" s="471">
        <f>(S35-T35)/T35</f>
        <v>-7.6507498327589268E-2</v>
      </c>
      <c r="V35" s="472">
        <f>V9+V16</f>
        <v>332655</v>
      </c>
      <c r="W35" s="470">
        <f>W9+W16</f>
        <v>377616</v>
      </c>
      <c r="X35" s="473">
        <f>(V35-W35)/W35</f>
        <v>-0.11906539977119614</v>
      </c>
      <c r="Y35" s="478">
        <f t="shared" si="1"/>
        <v>2.9491475837123327</v>
      </c>
      <c r="Z35" s="479">
        <f t="shared" si="1"/>
        <v>3.0082692031929641</v>
      </c>
    </row>
    <row r="36" spans="1:26" ht="4.5" customHeight="1" thickBot="1">
      <c r="A36" s="419"/>
      <c r="B36" s="420"/>
      <c r="C36" s="421"/>
      <c r="D36" s="421"/>
      <c r="E36" s="480"/>
      <c r="F36" s="421"/>
      <c r="G36" s="421"/>
      <c r="H36" s="480"/>
      <c r="I36" s="421"/>
      <c r="J36" s="421"/>
      <c r="K36" s="481"/>
      <c r="L36" s="422"/>
      <c r="M36" s="424"/>
      <c r="N36" s="424"/>
      <c r="O36" s="482"/>
      <c r="P36" s="421"/>
      <c r="Q36" s="421"/>
      <c r="R36" s="480"/>
      <c r="S36" s="421"/>
      <c r="T36" s="421"/>
      <c r="U36" s="480"/>
      <c r="V36" s="421"/>
      <c r="W36" s="421"/>
      <c r="X36" s="480"/>
      <c r="Y36" s="483"/>
      <c r="Z36" s="483"/>
    </row>
    <row r="37" spans="1:26" ht="16.5" thickBot="1">
      <c r="A37" s="428" t="s">
        <v>62</v>
      </c>
      <c r="B37" s="429"/>
      <c r="C37" s="430">
        <f>SUM(C33:C35)</f>
        <v>209798</v>
      </c>
      <c r="D37" s="430">
        <f>SUM(D33:D35)</f>
        <v>221114</v>
      </c>
      <c r="E37" s="431">
        <f>(C37-D37)/D37</f>
        <v>-5.1177220800130249E-2</v>
      </c>
      <c r="F37" s="430">
        <f>SUM(F33:F35)</f>
        <v>142615</v>
      </c>
      <c r="G37" s="430">
        <f>SUM(G33:G35)</f>
        <v>144274</v>
      </c>
      <c r="H37" s="431">
        <f>(F37-G37)/G37</f>
        <v>-1.1498953380373456E-2</v>
      </c>
      <c r="I37" s="430">
        <f>SUM(I33:I35)</f>
        <v>67183</v>
      </c>
      <c r="J37" s="430">
        <f>SUM(J33:J35)</f>
        <v>76840</v>
      </c>
      <c r="K37" s="431">
        <f>(I37-J37)/J37</f>
        <v>-0.12567673086933889</v>
      </c>
      <c r="L37" s="484"/>
      <c r="M37" s="433">
        <f>P37/S37</f>
        <v>0.67963812944854651</v>
      </c>
      <c r="N37" s="433">
        <f>Q37/T37</f>
        <v>0.70767147020957866</v>
      </c>
      <c r="O37" s="434">
        <f>ROUND(+M37-N37,3)*100</f>
        <v>-2.8000000000000003</v>
      </c>
      <c r="P37" s="430">
        <f>SUM(P33:P35)</f>
        <v>275859</v>
      </c>
      <c r="Q37" s="430">
        <f>SUM(Q33:Q35)</f>
        <v>295726</v>
      </c>
      <c r="R37" s="431">
        <f>(P37-Q37)/Q37</f>
        <v>-6.7180430533669677E-2</v>
      </c>
      <c r="S37" s="430">
        <f>SUM(S33:S35)</f>
        <v>405891</v>
      </c>
      <c r="T37" s="430">
        <f>SUM(T33:T35)</f>
        <v>417886</v>
      </c>
      <c r="U37" s="431">
        <f>(S37-T37)/T37</f>
        <v>-2.8704000612607267E-2</v>
      </c>
      <c r="V37" s="430">
        <f>SUM(V33:V35)</f>
        <v>566770</v>
      </c>
      <c r="W37" s="430">
        <f>SUM(W33:W35)</f>
        <v>608400</v>
      </c>
      <c r="X37" s="431">
        <f>(V37-W37)/W37</f>
        <v>-6.8425378040762652E-2</v>
      </c>
      <c r="Y37" s="485">
        <f>V37/C37</f>
        <v>2.7015033508422386</v>
      </c>
      <c r="Z37" s="486">
        <f>W37/D37</f>
        <v>2.7515218394131535</v>
      </c>
    </row>
    <row r="38" spans="1:26" ht="11.25" customHeight="1">
      <c r="A38" s="487"/>
      <c r="B38" s="487"/>
      <c r="C38" s="487"/>
      <c r="D38" s="487"/>
      <c r="E38" s="488"/>
      <c r="F38" s="487"/>
      <c r="G38" s="487"/>
      <c r="H38" s="488"/>
      <c r="I38" s="487"/>
      <c r="J38" s="487"/>
      <c r="K38" s="488"/>
      <c r="L38" s="487"/>
      <c r="M38" s="489"/>
      <c r="N38" s="489"/>
      <c r="O38" s="488"/>
      <c r="P38" s="487"/>
      <c r="Q38" s="487"/>
      <c r="R38" s="487"/>
      <c r="S38" s="487"/>
      <c r="T38" s="487"/>
      <c r="U38" s="487"/>
      <c r="V38" s="487"/>
      <c r="W38" s="487"/>
      <c r="X38" s="487"/>
      <c r="Y38" s="487"/>
      <c r="Z38" s="487"/>
    </row>
    <row r="39" spans="1:26">
      <c r="C39" s="490"/>
      <c r="D39" s="490"/>
      <c r="E39" s="490"/>
      <c r="F39" s="490"/>
      <c r="G39" s="490"/>
      <c r="H39" s="490"/>
      <c r="I39" s="490"/>
    </row>
    <row r="40" spans="1:26" ht="24" thickBot="1">
      <c r="A40" s="450" t="s">
        <v>65</v>
      </c>
      <c r="B40" s="450"/>
      <c r="C40" s="450"/>
      <c r="D40" s="450"/>
      <c r="E40" s="450"/>
      <c r="F40" s="450"/>
      <c r="G40" s="450"/>
      <c r="H40" s="450"/>
      <c r="I40" s="450"/>
      <c r="J40" s="450"/>
      <c r="K40" s="450"/>
      <c r="L40" s="450"/>
      <c r="M40" s="450"/>
      <c r="N40" s="450"/>
      <c r="O40" s="450"/>
      <c r="P40" s="450"/>
      <c r="Q40" s="450"/>
      <c r="R40" s="450"/>
      <c r="S40" s="450"/>
      <c r="T40" s="450"/>
      <c r="U40" s="450"/>
      <c r="V40" s="450"/>
      <c r="W40" s="450"/>
      <c r="X40" s="450"/>
      <c r="Y40" s="450"/>
      <c r="Z40" s="450"/>
    </row>
    <row r="41" spans="1:26" ht="15">
      <c r="A41" s="382"/>
      <c r="B41" s="383"/>
      <c r="C41" s="384" t="s">
        <v>39</v>
      </c>
      <c r="D41" s="384"/>
      <c r="E41" s="385" t="s">
        <v>40</v>
      </c>
      <c r="F41" s="384" t="s">
        <v>41</v>
      </c>
      <c r="G41" s="384"/>
      <c r="H41" s="385" t="s">
        <v>40</v>
      </c>
      <c r="I41" s="384" t="s">
        <v>42</v>
      </c>
      <c r="J41" s="384"/>
      <c r="K41" s="386" t="s">
        <v>40</v>
      </c>
      <c r="L41" s="387"/>
      <c r="M41" s="388" t="s">
        <v>43</v>
      </c>
      <c r="N41" s="388"/>
      <c r="O41" s="385" t="s">
        <v>44</v>
      </c>
      <c r="P41" s="384" t="s">
        <v>45</v>
      </c>
      <c r="Q41" s="384"/>
      <c r="R41" s="385" t="s">
        <v>40</v>
      </c>
      <c r="S41" s="384" t="s">
        <v>46</v>
      </c>
      <c r="T41" s="384"/>
      <c r="U41" s="385" t="s">
        <v>40</v>
      </c>
      <c r="V41" s="384" t="s">
        <v>47</v>
      </c>
      <c r="W41" s="384"/>
      <c r="X41" s="385" t="s">
        <v>40</v>
      </c>
      <c r="Y41" s="389" t="s">
        <v>48</v>
      </c>
      <c r="Z41" s="390"/>
    </row>
    <row r="42" spans="1:26" ht="15.75" thickBot="1">
      <c r="A42" s="491" t="s">
        <v>49</v>
      </c>
      <c r="B42" s="492"/>
      <c r="C42" s="393">
        <v>2016</v>
      </c>
      <c r="D42" s="393">
        <v>2015</v>
      </c>
      <c r="E42" s="394" t="s">
        <v>51</v>
      </c>
      <c r="F42" s="393">
        <v>2016</v>
      </c>
      <c r="G42" s="393">
        <v>2015</v>
      </c>
      <c r="H42" s="394" t="s">
        <v>51</v>
      </c>
      <c r="I42" s="393">
        <v>2016</v>
      </c>
      <c r="J42" s="393">
        <v>2015</v>
      </c>
      <c r="K42" s="394" t="s">
        <v>51</v>
      </c>
      <c r="L42" s="395"/>
      <c r="M42" s="393">
        <v>2016</v>
      </c>
      <c r="N42" s="393">
        <v>2015</v>
      </c>
      <c r="O42" s="394" t="s">
        <v>51</v>
      </c>
      <c r="P42" s="393">
        <v>2016</v>
      </c>
      <c r="Q42" s="393">
        <v>2015</v>
      </c>
      <c r="R42" s="394" t="s">
        <v>51</v>
      </c>
      <c r="S42" s="393">
        <v>2016</v>
      </c>
      <c r="T42" s="393">
        <v>2015</v>
      </c>
      <c r="U42" s="394" t="s">
        <v>51</v>
      </c>
      <c r="V42" s="393">
        <v>2016</v>
      </c>
      <c r="W42" s="393">
        <v>2015</v>
      </c>
      <c r="X42" s="394" t="s">
        <v>51</v>
      </c>
      <c r="Y42" s="393">
        <v>2016</v>
      </c>
      <c r="Z42" s="398">
        <v>2015</v>
      </c>
    </row>
    <row r="43" spans="1:26" s="498" customFormat="1" ht="15">
      <c r="A43" s="493" t="s">
        <v>52</v>
      </c>
      <c r="B43" s="494"/>
      <c r="C43" s="421">
        <f>C10</f>
        <v>120899</v>
      </c>
      <c r="D43" s="495">
        <f>D10</f>
        <v>128128</v>
      </c>
      <c r="E43" s="480">
        <f>(C43-D43)/D43</f>
        <v>-5.642014235764236E-2</v>
      </c>
      <c r="F43" s="421">
        <f>F10</f>
        <v>102167</v>
      </c>
      <c r="G43" s="495">
        <f>G10</f>
        <v>106809</v>
      </c>
      <c r="H43" s="480">
        <f>(F43-G43)/G43</f>
        <v>-4.3460757052308327E-2</v>
      </c>
      <c r="I43" s="421">
        <f>I10</f>
        <v>18732</v>
      </c>
      <c r="J43" s="495">
        <f>J10</f>
        <v>21319</v>
      </c>
      <c r="K43" s="480">
        <f>(I43-J43)/J43</f>
        <v>-0.12134715511984615</v>
      </c>
      <c r="L43" s="455"/>
      <c r="M43" s="424">
        <f t="shared" ref="M43:N47" si="2">P43/S43</f>
        <v>0.77686731116725094</v>
      </c>
      <c r="N43" s="496">
        <f t="shared" si="2"/>
        <v>0.80185315673773527</v>
      </c>
      <c r="O43" s="482">
        <f>ROUND(+M43-N43,3)*100</f>
        <v>-2.5</v>
      </c>
      <c r="P43" s="421">
        <f>P10</f>
        <v>179280</v>
      </c>
      <c r="Q43" s="495">
        <f>Q10</f>
        <v>190040</v>
      </c>
      <c r="R43" s="480">
        <f>(P43-Q43)/Q43</f>
        <v>-5.6619659019153862E-2</v>
      </c>
      <c r="S43" s="421">
        <f>S10</f>
        <v>230773</v>
      </c>
      <c r="T43" s="495">
        <f>T10</f>
        <v>237001</v>
      </c>
      <c r="U43" s="480">
        <f>(S43-T43)/T43</f>
        <v>-2.6278370133459353E-2</v>
      </c>
      <c r="V43" s="421">
        <f>V10</f>
        <v>340167</v>
      </c>
      <c r="W43" s="495">
        <f>W10</f>
        <v>360567</v>
      </c>
      <c r="X43" s="480">
        <f>(V43-W43)/W43</f>
        <v>-5.6577557014369034E-2</v>
      </c>
      <c r="Y43" s="483">
        <f t="shared" ref="Y43:Z47" si="3">V43/C43</f>
        <v>2.8136461012911602</v>
      </c>
      <c r="Z43" s="497">
        <f t="shared" si="3"/>
        <v>2.8141155719280717</v>
      </c>
    </row>
    <row r="44" spans="1:26" s="498" customFormat="1" ht="15">
      <c r="A44" s="499" t="s">
        <v>57</v>
      </c>
      <c r="B44" s="500"/>
      <c r="C44" s="501">
        <f>C13</f>
        <v>28653</v>
      </c>
      <c r="D44" s="502">
        <f>D13</f>
        <v>29250</v>
      </c>
      <c r="E44" s="503">
        <f>(C44-D44)/D44</f>
        <v>-2.041025641025641E-2</v>
      </c>
      <c r="F44" s="501">
        <f>F13</f>
        <v>6642</v>
      </c>
      <c r="G44" s="502">
        <f>G13</f>
        <v>6694</v>
      </c>
      <c r="H44" s="503">
        <f>(F44-G44)/G44</f>
        <v>-7.768150582611294E-3</v>
      </c>
      <c r="I44" s="501">
        <f>I13</f>
        <v>22011</v>
      </c>
      <c r="J44" s="502">
        <f>J13</f>
        <v>22556</v>
      </c>
      <c r="K44" s="503">
        <f>(I44-J44)/J44</f>
        <v>-2.4162085476148253E-2</v>
      </c>
      <c r="L44" s="455"/>
      <c r="M44" s="504">
        <f t="shared" si="2"/>
        <v>0.48486049760259747</v>
      </c>
      <c r="N44" s="505">
        <f t="shared" si="2"/>
        <v>0.51328540752497431</v>
      </c>
      <c r="O44" s="506">
        <f>ROUND(+M44-N44,3)*100</f>
        <v>-2.8000000000000003</v>
      </c>
      <c r="P44" s="501">
        <f>P13</f>
        <v>25685</v>
      </c>
      <c r="Q44" s="502">
        <f>Q13</f>
        <v>27489</v>
      </c>
      <c r="R44" s="503">
        <f>(P44-Q44)/Q44</f>
        <v>-6.5626250500200087E-2</v>
      </c>
      <c r="S44" s="501">
        <f>S13</f>
        <v>52974</v>
      </c>
      <c r="T44" s="502">
        <f>T13</f>
        <v>53555</v>
      </c>
      <c r="U44" s="503">
        <f>(S44-T44)/T44</f>
        <v>-1.0848660255811783E-2</v>
      </c>
      <c r="V44" s="501">
        <f>V13</f>
        <v>59780</v>
      </c>
      <c r="W44" s="502">
        <f>W13</f>
        <v>63760</v>
      </c>
      <c r="X44" s="503">
        <f>(V44-W44)/W44</f>
        <v>-6.242158092848181E-2</v>
      </c>
      <c r="Y44" s="507">
        <f t="shared" si="3"/>
        <v>2.0863434893379402</v>
      </c>
      <c r="Z44" s="508">
        <f t="shared" si="3"/>
        <v>2.1798290598290597</v>
      </c>
    </row>
    <row r="45" spans="1:26" s="498" customFormat="1" ht="15">
      <c r="A45" s="499" t="s">
        <v>58</v>
      </c>
      <c r="B45" s="500"/>
      <c r="C45" s="501">
        <f>C17</f>
        <v>37496</v>
      </c>
      <c r="D45" s="502">
        <f>D17</f>
        <v>41361</v>
      </c>
      <c r="E45" s="503">
        <f>(C45-D45)/D45</f>
        <v>-9.34455163076328E-2</v>
      </c>
      <c r="F45" s="501">
        <f>F17</f>
        <v>23413</v>
      </c>
      <c r="G45" s="502">
        <f>G17</f>
        <v>20437</v>
      </c>
      <c r="H45" s="503">
        <f>(F45-G45)/G45</f>
        <v>0.14561824142486665</v>
      </c>
      <c r="I45" s="501">
        <f>I17</f>
        <v>14083</v>
      </c>
      <c r="J45" s="502">
        <f>J17</f>
        <v>20924</v>
      </c>
      <c r="K45" s="503">
        <f>(I45-J45)/J45</f>
        <v>-0.32694513477346587</v>
      </c>
      <c r="L45" s="455"/>
      <c r="M45" s="504">
        <f t="shared" si="2"/>
        <v>0.5826170787676348</v>
      </c>
      <c r="N45" s="505">
        <f t="shared" si="2"/>
        <v>0.63263092851107827</v>
      </c>
      <c r="O45" s="506">
        <f>ROUND(+M45-N45,3)*100</f>
        <v>-5</v>
      </c>
      <c r="P45" s="501">
        <f>P17</f>
        <v>42908</v>
      </c>
      <c r="Q45" s="502">
        <f>Q17</f>
        <v>50167</v>
      </c>
      <c r="R45" s="503">
        <f>(P45-Q45)/Q45</f>
        <v>-0.1446967129786513</v>
      </c>
      <c r="S45" s="501">
        <f>S17</f>
        <v>73647</v>
      </c>
      <c r="T45" s="502">
        <f>T17</f>
        <v>79299</v>
      </c>
      <c r="U45" s="503">
        <f>(S45-T45)/T45</f>
        <v>-7.127454318465555E-2</v>
      </c>
      <c r="V45" s="501">
        <f>V17</f>
        <v>106891</v>
      </c>
      <c r="W45" s="502">
        <f>W17</f>
        <v>123255</v>
      </c>
      <c r="X45" s="503">
        <f>(V45-W45)/W45</f>
        <v>-0.13276540505456169</v>
      </c>
      <c r="Y45" s="507">
        <f t="shared" si="3"/>
        <v>2.8507307446127585</v>
      </c>
      <c r="Z45" s="508">
        <f t="shared" si="3"/>
        <v>2.9799811416551822</v>
      </c>
    </row>
    <row r="46" spans="1:26" s="498" customFormat="1" ht="15">
      <c r="A46" s="499" t="s">
        <v>59</v>
      </c>
      <c r="B46" s="500"/>
      <c r="C46" s="501">
        <f>C20</f>
        <v>12601</v>
      </c>
      <c r="D46" s="502">
        <f>D20</f>
        <v>12152</v>
      </c>
      <c r="E46" s="503">
        <f>(C46-D46)/D46</f>
        <v>3.69486504279131E-2</v>
      </c>
      <c r="F46" s="501">
        <f>F20</f>
        <v>5611</v>
      </c>
      <c r="G46" s="502">
        <f>G20</f>
        <v>4426</v>
      </c>
      <c r="H46" s="503">
        <f>(F46-G46)/G46</f>
        <v>0.26773610483506555</v>
      </c>
      <c r="I46" s="501">
        <f>I20</f>
        <v>6990</v>
      </c>
      <c r="J46" s="502">
        <f>J20</f>
        <v>7726</v>
      </c>
      <c r="K46" s="503">
        <f>(I46-J46)/J46</f>
        <v>-9.5262749158684962E-2</v>
      </c>
      <c r="L46" s="455"/>
      <c r="M46" s="504">
        <f t="shared" si="2"/>
        <v>0.52527615833077634</v>
      </c>
      <c r="N46" s="505">
        <f t="shared" si="2"/>
        <v>0.49369547826749455</v>
      </c>
      <c r="O46" s="506">
        <f>ROUND(+M46-N46,3)*100</f>
        <v>3.2</v>
      </c>
      <c r="P46" s="501">
        <f>P20</f>
        <v>13695</v>
      </c>
      <c r="Q46" s="502">
        <f>Q20</f>
        <v>12960</v>
      </c>
      <c r="R46" s="503">
        <f>(P46-Q46)/Q46</f>
        <v>5.6712962962962965E-2</v>
      </c>
      <c r="S46" s="501">
        <f>S20</f>
        <v>26072</v>
      </c>
      <c r="T46" s="502">
        <f>T20</f>
        <v>26251</v>
      </c>
      <c r="U46" s="503">
        <f>(S46-T46)/T46</f>
        <v>-6.8187878557007349E-3</v>
      </c>
      <c r="V46" s="501">
        <f>V20</f>
        <v>27482</v>
      </c>
      <c r="W46" s="502">
        <f>W20</f>
        <v>26264</v>
      </c>
      <c r="X46" s="503">
        <f>(V46-W46)/W46</f>
        <v>4.6375266524520259E-2</v>
      </c>
      <c r="Y46" s="507">
        <f t="shared" si="3"/>
        <v>2.1809380207920008</v>
      </c>
      <c r="Z46" s="508">
        <f t="shared" si="3"/>
        <v>2.161290322580645</v>
      </c>
    </row>
    <row r="47" spans="1:26" s="498" customFormat="1" ht="15.75" thickBot="1">
      <c r="A47" s="509" t="s">
        <v>61</v>
      </c>
      <c r="B47" s="510"/>
      <c r="C47" s="511">
        <f>C23</f>
        <v>10149</v>
      </c>
      <c r="D47" s="512">
        <f>D23</f>
        <v>10223</v>
      </c>
      <c r="E47" s="513">
        <f>(C47-D47)/D47</f>
        <v>-7.2385796732857286E-3</v>
      </c>
      <c r="F47" s="511">
        <f>F23</f>
        <v>4782</v>
      </c>
      <c r="G47" s="512">
        <f>G23</f>
        <v>5908</v>
      </c>
      <c r="H47" s="513">
        <f>(F47-G47)/G47</f>
        <v>-0.1905890318212593</v>
      </c>
      <c r="I47" s="511">
        <f>I23</f>
        <v>5367</v>
      </c>
      <c r="J47" s="512">
        <f>J23</f>
        <v>4315</v>
      </c>
      <c r="K47" s="513">
        <f>(I47-J47)/J47</f>
        <v>0.24380069524913095</v>
      </c>
      <c r="L47" s="474"/>
      <c r="M47" s="514">
        <f t="shared" si="2"/>
        <v>0.63727982162764774</v>
      </c>
      <c r="N47" s="515">
        <f t="shared" si="2"/>
        <v>0.69191919191919193</v>
      </c>
      <c r="O47" s="516">
        <f>ROUND(+M47-N47,3)*100</f>
        <v>-5.5</v>
      </c>
      <c r="P47" s="511">
        <f>P23</f>
        <v>14291</v>
      </c>
      <c r="Q47" s="512">
        <f>Q23</f>
        <v>15070</v>
      </c>
      <c r="R47" s="513">
        <f>(P47-Q47)/Q47</f>
        <v>-5.1692103516921037E-2</v>
      </c>
      <c r="S47" s="511">
        <f>S23</f>
        <v>22425</v>
      </c>
      <c r="T47" s="512">
        <f>T23</f>
        <v>21780</v>
      </c>
      <c r="U47" s="513">
        <f>(S47-T47)/T47</f>
        <v>2.9614325068870524E-2</v>
      </c>
      <c r="V47" s="511">
        <f>V23</f>
        <v>32450</v>
      </c>
      <c r="W47" s="512">
        <f>W23</f>
        <v>34554</v>
      </c>
      <c r="X47" s="513">
        <f>(V47-W47)/W47</f>
        <v>-6.0890200845054115E-2</v>
      </c>
      <c r="Y47" s="517">
        <f t="shared" si="3"/>
        <v>3.1973593457483496</v>
      </c>
      <c r="Z47" s="518">
        <f t="shared" si="3"/>
        <v>3.3800254328475008</v>
      </c>
    </row>
    <row r="48" spans="1:26" ht="4.5" customHeight="1" thickBot="1">
      <c r="A48" s="419"/>
      <c r="B48" s="420"/>
      <c r="C48" s="421"/>
      <c r="D48" s="421"/>
      <c r="E48" s="480"/>
      <c r="F48" s="421"/>
      <c r="G48" s="421"/>
      <c r="H48" s="480"/>
      <c r="I48" s="421"/>
      <c r="J48" s="421"/>
      <c r="K48" s="481"/>
      <c r="L48" s="422"/>
      <c r="M48" s="424"/>
      <c r="N48" s="424"/>
      <c r="O48" s="482"/>
      <c r="P48" s="421"/>
      <c r="Q48" s="421"/>
      <c r="R48" s="480"/>
      <c r="S48" s="421"/>
      <c r="T48" s="421"/>
      <c r="U48" s="480"/>
      <c r="V48" s="421"/>
      <c r="W48" s="421"/>
      <c r="X48" s="480"/>
      <c r="Y48" s="483"/>
      <c r="Z48" s="483"/>
    </row>
    <row r="49" spans="1:26" ht="16.5" thickBot="1">
      <c r="A49" s="428" t="s">
        <v>62</v>
      </c>
      <c r="B49" s="429"/>
      <c r="C49" s="430">
        <f>SUM(C43:C47)</f>
        <v>209798</v>
      </c>
      <c r="D49" s="430">
        <f>SUM(D43:D47)</f>
        <v>221114</v>
      </c>
      <c r="E49" s="431">
        <f>(C49-D49)/D49</f>
        <v>-5.1177220800130249E-2</v>
      </c>
      <c r="F49" s="430">
        <f>SUM(F43:F47)</f>
        <v>142615</v>
      </c>
      <c r="G49" s="430">
        <f>SUM(G43:G47)</f>
        <v>144274</v>
      </c>
      <c r="H49" s="431">
        <f>(F49-G49)/G49</f>
        <v>-1.1498953380373456E-2</v>
      </c>
      <c r="I49" s="430">
        <f>SUM(I43:I47)</f>
        <v>67183</v>
      </c>
      <c r="J49" s="430">
        <f>SUM(J43:J47)</f>
        <v>76840</v>
      </c>
      <c r="K49" s="431">
        <f>(I49-J49)/J49</f>
        <v>-0.12567673086933889</v>
      </c>
      <c r="L49" s="484"/>
      <c r="M49" s="433">
        <f>P49/S49</f>
        <v>0.67963812944854651</v>
      </c>
      <c r="N49" s="433">
        <f>Q49/T49</f>
        <v>0.70767147020957866</v>
      </c>
      <c r="O49" s="434">
        <f>ROUND(+M49-N49,3)*100</f>
        <v>-2.8000000000000003</v>
      </c>
      <c r="P49" s="430">
        <f>SUM(P43:P47)</f>
        <v>275859</v>
      </c>
      <c r="Q49" s="430">
        <f>SUM(Q43:Q47)</f>
        <v>295726</v>
      </c>
      <c r="R49" s="431">
        <f>(P49-Q49)/Q49</f>
        <v>-6.7180430533669677E-2</v>
      </c>
      <c r="S49" s="430">
        <f>SUM(S43:S47)</f>
        <v>405891</v>
      </c>
      <c r="T49" s="430">
        <f>SUM(T43:T47)</f>
        <v>417886</v>
      </c>
      <c r="U49" s="431">
        <f>(S49-T49)/T49</f>
        <v>-2.8704000612607267E-2</v>
      </c>
      <c r="V49" s="430">
        <f>SUM(V43:V47)</f>
        <v>566770</v>
      </c>
      <c r="W49" s="430">
        <f>SUM(W43:W47)</f>
        <v>608400</v>
      </c>
      <c r="X49" s="431">
        <f>(V49-W49)/W49</f>
        <v>-6.8425378040762652E-2</v>
      </c>
      <c r="Y49" s="485">
        <f>V49/C49</f>
        <v>2.7015033508422386</v>
      </c>
      <c r="Z49" s="486">
        <f>W49/D49</f>
        <v>2.7515218394131535</v>
      </c>
    </row>
    <row r="50" spans="1:26" ht="11.25" customHeight="1">
      <c r="A50" s="487"/>
      <c r="B50" s="487"/>
      <c r="C50" s="487"/>
      <c r="D50" s="487"/>
      <c r="E50" s="488"/>
      <c r="F50" s="487"/>
      <c r="G50" s="487"/>
      <c r="H50" s="488"/>
      <c r="I50" s="487"/>
      <c r="J50" s="487"/>
      <c r="K50" s="488"/>
      <c r="L50" s="487"/>
      <c r="M50" s="489"/>
      <c r="N50" s="489"/>
      <c r="O50" s="488"/>
      <c r="P50" s="487"/>
      <c r="Q50" s="487"/>
      <c r="R50" s="487"/>
      <c r="S50" s="487"/>
      <c r="T50" s="487"/>
      <c r="U50" s="487"/>
      <c r="V50" s="487"/>
      <c r="W50" s="487"/>
      <c r="X50" s="487"/>
      <c r="Y50" s="487"/>
      <c r="Z50" s="487"/>
    </row>
    <row r="51" spans="1:26">
      <c r="A51" s="519" t="s">
        <v>66</v>
      </c>
      <c r="C51" s="490"/>
      <c r="D51" s="490"/>
    </row>
    <row r="52" spans="1:26">
      <c r="A52" s="519" t="s">
        <v>67</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85546875" style="521" customWidth="1"/>
    <col min="2" max="2" width="30.5703125" style="521" bestFit="1" customWidth="1"/>
    <col min="3" max="4" width="11.42578125" style="521" bestFit="1" customWidth="1"/>
    <col min="5" max="5" width="13.85546875" style="521" customWidth="1"/>
    <col min="6" max="7" width="11.42578125" style="521" bestFit="1" customWidth="1"/>
    <col min="8" max="8" width="11.28515625" style="521" customWidth="1"/>
    <col min="9" max="10" width="9.5703125" style="521" bestFit="1" customWidth="1"/>
    <col min="11" max="11" width="11.28515625" style="521" customWidth="1"/>
    <col min="12" max="12" width="1.140625" style="521" customWidth="1"/>
    <col min="13" max="14" width="11.42578125" style="521" bestFit="1" customWidth="1"/>
    <col min="15" max="15" width="10.28515625" style="521" bestFit="1" customWidth="1"/>
    <col min="16" max="17" width="11.42578125" style="521" customWidth="1"/>
    <col min="18" max="18" width="11.28515625" style="521" customWidth="1"/>
    <col min="19" max="19" width="12.5703125" style="521" customWidth="1"/>
    <col min="20" max="20" width="12" style="521" customWidth="1"/>
    <col min="21" max="21" width="11.28515625" style="521" customWidth="1"/>
    <col min="22" max="22" width="11.7109375" style="521" customWidth="1"/>
    <col min="23" max="24" width="11.28515625" style="521" customWidth="1"/>
    <col min="25" max="26" width="12.28515625" style="521" customWidth="1"/>
    <col min="27" max="16384" width="9.140625" style="521"/>
  </cols>
  <sheetData>
    <row r="1" spans="1:26" ht="26.25">
      <c r="A1" s="520" t="s">
        <v>37</v>
      </c>
      <c r="B1" s="520"/>
      <c r="C1" s="520"/>
      <c r="D1" s="520"/>
      <c r="E1" s="520"/>
      <c r="F1" s="520"/>
      <c r="G1" s="520"/>
      <c r="H1" s="520"/>
      <c r="I1" s="520"/>
      <c r="J1" s="520"/>
      <c r="K1" s="520"/>
      <c r="L1" s="520"/>
      <c r="M1" s="520"/>
      <c r="N1" s="520"/>
      <c r="O1" s="520"/>
      <c r="P1" s="520"/>
      <c r="Q1" s="520"/>
      <c r="R1" s="520"/>
      <c r="S1" s="520"/>
      <c r="T1" s="520"/>
      <c r="U1" s="520"/>
      <c r="V1" s="520"/>
      <c r="W1" s="520"/>
      <c r="X1" s="520"/>
      <c r="Y1" s="520"/>
      <c r="Z1" s="520"/>
    </row>
    <row r="2" spans="1:26" s="522" customFormat="1" ht="26.25" customHeight="1">
      <c r="A2" s="520" t="s">
        <v>68</v>
      </c>
      <c r="B2" s="520"/>
      <c r="C2" s="520"/>
      <c r="D2" s="520"/>
      <c r="E2" s="520"/>
      <c r="F2" s="520"/>
      <c r="G2" s="520"/>
      <c r="H2" s="520"/>
      <c r="I2" s="520"/>
      <c r="J2" s="520"/>
      <c r="K2" s="520"/>
      <c r="L2" s="520"/>
      <c r="M2" s="520"/>
      <c r="N2" s="520"/>
      <c r="O2" s="520"/>
      <c r="P2" s="520"/>
      <c r="Q2" s="520"/>
      <c r="R2" s="520"/>
      <c r="S2" s="520"/>
      <c r="T2" s="520"/>
      <c r="U2" s="520"/>
      <c r="V2" s="520"/>
      <c r="W2" s="520"/>
      <c r="X2" s="520"/>
      <c r="Y2" s="520"/>
      <c r="Z2" s="520"/>
    </row>
    <row r="3" spans="1:26" s="522" customFormat="1" ht="20.25" customHeight="1">
      <c r="A3" s="523"/>
      <c r="B3" s="523"/>
      <c r="C3" s="523"/>
      <c r="D3" s="523"/>
      <c r="E3" s="523"/>
      <c r="F3" s="523"/>
      <c r="G3" s="523"/>
      <c r="H3" s="523"/>
      <c r="I3" s="523"/>
      <c r="J3" s="523"/>
      <c r="K3" s="523"/>
      <c r="L3" s="523"/>
      <c r="M3" s="523"/>
      <c r="N3" s="523"/>
      <c r="O3" s="524"/>
      <c r="P3" s="523"/>
      <c r="Q3" s="523"/>
      <c r="R3" s="523"/>
      <c r="S3" s="523"/>
      <c r="T3" s="523"/>
      <c r="U3" s="523"/>
      <c r="V3" s="523"/>
      <c r="W3" s="523"/>
      <c r="X3" s="523"/>
      <c r="Y3" s="525"/>
      <c r="Z3" s="525"/>
    </row>
    <row r="4" spans="1:26" ht="24" thickBot="1">
      <c r="A4" s="526" t="s">
        <v>69</v>
      </c>
      <c r="B4" s="526"/>
      <c r="C4" s="526"/>
      <c r="D4" s="526"/>
      <c r="E4" s="526"/>
      <c r="F4" s="526"/>
      <c r="G4" s="526"/>
      <c r="H4" s="526"/>
      <c r="I4" s="526"/>
      <c r="J4" s="526"/>
      <c r="K4" s="526"/>
      <c r="L4" s="526"/>
      <c r="M4" s="526"/>
      <c r="N4" s="526"/>
      <c r="O4" s="526"/>
      <c r="P4" s="526"/>
      <c r="Q4" s="526"/>
      <c r="R4" s="526"/>
      <c r="S4" s="526"/>
      <c r="T4" s="526"/>
      <c r="U4" s="526"/>
      <c r="V4" s="526"/>
      <c r="W4" s="526"/>
      <c r="X4" s="526"/>
      <c r="Y4" s="526"/>
      <c r="Z4" s="526"/>
    </row>
    <row r="5" spans="1:26" ht="15">
      <c r="A5" s="527"/>
      <c r="B5" s="528"/>
      <c r="C5" s="529" t="s">
        <v>39</v>
      </c>
      <c r="D5" s="529"/>
      <c r="E5" s="530" t="s">
        <v>40</v>
      </c>
      <c r="F5" s="529" t="s">
        <v>41</v>
      </c>
      <c r="G5" s="529"/>
      <c r="H5" s="530" t="s">
        <v>40</v>
      </c>
      <c r="I5" s="529" t="s">
        <v>42</v>
      </c>
      <c r="J5" s="529"/>
      <c r="K5" s="531" t="s">
        <v>40</v>
      </c>
      <c r="L5" s="532"/>
      <c r="M5" s="533" t="s">
        <v>43</v>
      </c>
      <c r="N5" s="533"/>
      <c r="O5" s="530" t="s">
        <v>44</v>
      </c>
      <c r="P5" s="529" t="s">
        <v>45</v>
      </c>
      <c r="Q5" s="529"/>
      <c r="R5" s="530" t="s">
        <v>40</v>
      </c>
      <c r="S5" s="529" t="s">
        <v>46</v>
      </c>
      <c r="T5" s="529"/>
      <c r="U5" s="530" t="s">
        <v>40</v>
      </c>
      <c r="V5" s="529" t="s">
        <v>47</v>
      </c>
      <c r="W5" s="529"/>
      <c r="X5" s="530" t="s">
        <v>40</v>
      </c>
      <c r="Y5" s="534" t="s">
        <v>48</v>
      </c>
      <c r="Z5" s="535"/>
    </row>
    <row r="6" spans="1:26" ht="30.75" thickBot="1">
      <c r="A6" s="536" t="s">
        <v>49</v>
      </c>
      <c r="B6" s="537" t="s">
        <v>50</v>
      </c>
      <c r="C6" s="538">
        <v>2016</v>
      </c>
      <c r="D6" s="538">
        <v>2015</v>
      </c>
      <c r="E6" s="539" t="s">
        <v>51</v>
      </c>
      <c r="F6" s="538">
        <v>2016</v>
      </c>
      <c r="G6" s="538">
        <v>2015</v>
      </c>
      <c r="H6" s="539" t="s">
        <v>51</v>
      </c>
      <c r="I6" s="538">
        <v>2016</v>
      </c>
      <c r="J6" s="538">
        <v>2015</v>
      </c>
      <c r="K6" s="539" t="s">
        <v>51</v>
      </c>
      <c r="L6" s="540"/>
      <c r="M6" s="541">
        <v>2016</v>
      </c>
      <c r="N6" s="538">
        <v>2015</v>
      </c>
      <c r="O6" s="539" t="s">
        <v>51</v>
      </c>
      <c r="P6" s="538">
        <v>2016</v>
      </c>
      <c r="Q6" s="538">
        <v>2015</v>
      </c>
      <c r="R6" s="539" t="s">
        <v>51</v>
      </c>
      <c r="S6" s="538">
        <v>2016</v>
      </c>
      <c r="T6" s="538">
        <v>2015</v>
      </c>
      <c r="U6" s="539" t="s">
        <v>51</v>
      </c>
      <c r="V6" s="538">
        <v>2016</v>
      </c>
      <c r="W6" s="538">
        <v>2015</v>
      </c>
      <c r="X6" s="539" t="s">
        <v>51</v>
      </c>
      <c r="Y6" s="542">
        <v>2016</v>
      </c>
      <c r="Z6" s="543">
        <v>2015</v>
      </c>
    </row>
    <row r="7" spans="1:26" ht="15">
      <c r="A7" s="544" t="s">
        <v>52</v>
      </c>
      <c r="B7" s="545" t="s">
        <v>53</v>
      </c>
      <c r="C7" s="546">
        <v>24130</v>
      </c>
      <c r="D7" s="546">
        <v>27966</v>
      </c>
      <c r="E7" s="547">
        <v>-0.1371665593935493</v>
      </c>
      <c r="F7" s="546">
        <v>17446</v>
      </c>
      <c r="G7" s="546">
        <v>21369</v>
      </c>
      <c r="H7" s="547">
        <v>-0.18358369600823624</v>
      </c>
      <c r="I7" s="546">
        <v>6684</v>
      </c>
      <c r="J7" s="546">
        <v>6597</v>
      </c>
      <c r="K7" s="547">
        <v>1.3187812642110049E-2</v>
      </c>
      <c r="L7" s="548"/>
      <c r="M7" s="549">
        <v>0.56522260650526779</v>
      </c>
      <c r="N7" s="549">
        <v>0.65006137884607773</v>
      </c>
      <c r="O7" s="550">
        <v>-8.5</v>
      </c>
      <c r="P7" s="546">
        <v>28273</v>
      </c>
      <c r="Q7" s="546">
        <v>32832</v>
      </c>
      <c r="R7" s="547">
        <v>-0.13885843079922028</v>
      </c>
      <c r="S7" s="546">
        <v>50021</v>
      </c>
      <c r="T7" s="546">
        <v>50506</v>
      </c>
      <c r="U7" s="547">
        <v>-9.6028194669940201E-3</v>
      </c>
      <c r="V7" s="546">
        <v>55754</v>
      </c>
      <c r="W7" s="546">
        <v>64905</v>
      </c>
      <c r="X7" s="547">
        <v>-0.14099067868423079</v>
      </c>
      <c r="Y7" s="551">
        <v>2.3105677579776214</v>
      </c>
      <c r="Z7" s="552">
        <v>2.3208538940141601</v>
      </c>
    </row>
    <row r="8" spans="1:26" ht="15">
      <c r="A8" s="553"/>
      <c r="B8" s="545" t="s">
        <v>54</v>
      </c>
      <c r="C8" s="546">
        <v>55904</v>
      </c>
      <c r="D8" s="546">
        <v>42125</v>
      </c>
      <c r="E8" s="547">
        <v>0.32709792284866468</v>
      </c>
      <c r="F8" s="546">
        <v>40415</v>
      </c>
      <c r="G8" s="546">
        <v>32986</v>
      </c>
      <c r="H8" s="547">
        <v>0.22521675862487114</v>
      </c>
      <c r="I8" s="546">
        <v>15489</v>
      </c>
      <c r="J8" s="546">
        <v>9139</v>
      </c>
      <c r="K8" s="547">
        <v>0.69482437903490535</v>
      </c>
      <c r="L8" s="548"/>
      <c r="M8" s="549">
        <v>0.87239617110690293</v>
      </c>
      <c r="N8" s="549">
        <v>0.86907213125469818</v>
      </c>
      <c r="O8" s="550">
        <v>0.3</v>
      </c>
      <c r="P8" s="546">
        <v>67260</v>
      </c>
      <c r="Q8" s="546">
        <v>53182</v>
      </c>
      <c r="R8" s="547">
        <v>0.26471362491068406</v>
      </c>
      <c r="S8" s="546">
        <v>77098</v>
      </c>
      <c r="T8" s="546">
        <v>61194</v>
      </c>
      <c r="U8" s="547">
        <v>0.2598947609242736</v>
      </c>
      <c r="V8" s="546">
        <v>138642</v>
      </c>
      <c r="W8" s="546">
        <v>101821</v>
      </c>
      <c r="X8" s="547">
        <v>0.36162481217037745</v>
      </c>
      <c r="Y8" s="551">
        <v>2.4800014310246135</v>
      </c>
      <c r="Z8" s="552">
        <v>2.4171157270029675</v>
      </c>
    </row>
    <row r="9" spans="1:26" ht="15.75" thickBot="1">
      <c r="A9" s="554"/>
      <c r="B9" s="545" t="s">
        <v>55</v>
      </c>
      <c r="C9" s="546">
        <v>194953</v>
      </c>
      <c r="D9" s="546">
        <v>204284</v>
      </c>
      <c r="E9" s="547">
        <v>-4.5676607076423022E-2</v>
      </c>
      <c r="F9" s="546">
        <v>160483</v>
      </c>
      <c r="G9" s="546">
        <v>167230</v>
      </c>
      <c r="H9" s="547">
        <v>-4.0345631764635535E-2</v>
      </c>
      <c r="I9" s="546">
        <v>34470</v>
      </c>
      <c r="J9" s="546">
        <v>37054</v>
      </c>
      <c r="K9" s="547">
        <v>-6.9736060884115075E-2</v>
      </c>
      <c r="L9" s="548"/>
      <c r="M9" s="549">
        <v>0.81872589868443779</v>
      </c>
      <c r="N9" s="549">
        <v>0.85116760516727397</v>
      </c>
      <c r="O9" s="550">
        <v>-3.2</v>
      </c>
      <c r="P9" s="546">
        <v>279617</v>
      </c>
      <c r="Q9" s="546">
        <v>308361</v>
      </c>
      <c r="R9" s="547">
        <v>-9.3215419589377388E-2</v>
      </c>
      <c r="S9" s="546">
        <v>341527</v>
      </c>
      <c r="T9" s="546">
        <v>362280</v>
      </c>
      <c r="U9" s="547">
        <v>-5.7284420889919398E-2</v>
      </c>
      <c r="V9" s="546">
        <v>558458</v>
      </c>
      <c r="W9" s="546">
        <v>602871</v>
      </c>
      <c r="X9" s="547">
        <v>-7.3669159737323575E-2</v>
      </c>
      <c r="Y9" s="551">
        <v>2.8645776161433782</v>
      </c>
      <c r="Z9" s="552">
        <v>2.9511415480409626</v>
      </c>
    </row>
    <row r="10" spans="1:26" ht="15.75" thickBot="1">
      <c r="A10" s="555" t="s">
        <v>56</v>
      </c>
      <c r="B10" s="556"/>
      <c r="C10" s="557">
        <v>274987</v>
      </c>
      <c r="D10" s="557">
        <v>274375</v>
      </c>
      <c r="E10" s="558">
        <v>2.2305239179954443E-3</v>
      </c>
      <c r="F10" s="557">
        <v>218344</v>
      </c>
      <c r="G10" s="557">
        <v>221585</v>
      </c>
      <c r="H10" s="558">
        <v>-1.4626441320486495E-2</v>
      </c>
      <c r="I10" s="557">
        <v>56643</v>
      </c>
      <c r="J10" s="557">
        <v>52790</v>
      </c>
      <c r="K10" s="558">
        <v>7.2987308202311044E-2</v>
      </c>
      <c r="L10" s="548"/>
      <c r="M10" s="559">
        <v>0.80049760373501533</v>
      </c>
      <c r="N10" s="559">
        <v>0.83204987552217391</v>
      </c>
      <c r="O10" s="560">
        <v>-3.2</v>
      </c>
      <c r="P10" s="557">
        <v>375150</v>
      </c>
      <c r="Q10" s="557">
        <v>394375</v>
      </c>
      <c r="R10" s="558">
        <v>-4.8748019017432649E-2</v>
      </c>
      <c r="S10" s="557">
        <v>468646</v>
      </c>
      <c r="T10" s="557">
        <v>473980</v>
      </c>
      <c r="U10" s="558">
        <v>-1.1253639394067261E-2</v>
      </c>
      <c r="V10" s="557">
        <v>752854</v>
      </c>
      <c r="W10" s="557">
        <v>769597</v>
      </c>
      <c r="X10" s="558">
        <v>-2.1755542186365072E-2</v>
      </c>
      <c r="Y10" s="561">
        <v>2.7377803314338496</v>
      </c>
      <c r="Z10" s="562">
        <v>2.8049093394077449</v>
      </c>
    </row>
    <row r="11" spans="1:26" ht="15">
      <c r="A11" s="544" t="s">
        <v>57</v>
      </c>
      <c r="B11" s="545" t="s">
        <v>53</v>
      </c>
      <c r="C11" s="546">
        <v>35378</v>
      </c>
      <c r="D11" s="546">
        <v>38383</v>
      </c>
      <c r="E11" s="547">
        <v>-7.8289867910272773E-2</v>
      </c>
      <c r="F11" s="546">
        <v>5263</v>
      </c>
      <c r="G11" s="546">
        <v>5922</v>
      </c>
      <c r="H11" s="547">
        <v>-0.11127997298210064</v>
      </c>
      <c r="I11" s="546">
        <v>30115</v>
      </c>
      <c r="J11" s="546">
        <v>32461</v>
      </c>
      <c r="K11" s="547">
        <v>-7.2271340993807956E-2</v>
      </c>
      <c r="L11" s="548"/>
      <c r="M11" s="549">
        <v>0.52234200811768816</v>
      </c>
      <c r="N11" s="549">
        <v>0.52510794546629047</v>
      </c>
      <c r="O11" s="550">
        <v>-0.3</v>
      </c>
      <c r="P11" s="546">
        <v>28441</v>
      </c>
      <c r="Q11" s="546">
        <v>30890</v>
      </c>
      <c r="R11" s="547">
        <v>-7.9281320815797987E-2</v>
      </c>
      <c r="S11" s="546">
        <v>54449</v>
      </c>
      <c r="T11" s="546">
        <v>58826</v>
      </c>
      <c r="U11" s="547">
        <v>-7.440587495325196E-2</v>
      </c>
      <c r="V11" s="546">
        <v>73178</v>
      </c>
      <c r="W11" s="546">
        <v>80061</v>
      </c>
      <c r="X11" s="547">
        <v>-8.5971946390876963E-2</v>
      </c>
      <c r="Y11" s="551">
        <v>2.068460625247329</v>
      </c>
      <c r="Z11" s="552">
        <v>2.0858452960946252</v>
      </c>
    </row>
    <row r="12" spans="1:26" ht="15.75" thickBot="1">
      <c r="A12" s="554"/>
      <c r="B12" s="545" t="s">
        <v>54</v>
      </c>
      <c r="C12" s="546">
        <v>43768</v>
      </c>
      <c r="D12" s="546">
        <v>39326</v>
      </c>
      <c r="E12" s="547">
        <v>0.11295326247266439</v>
      </c>
      <c r="F12" s="546">
        <v>9438</v>
      </c>
      <c r="G12" s="546">
        <v>8664</v>
      </c>
      <c r="H12" s="547">
        <v>8.9335180055401656E-2</v>
      </c>
      <c r="I12" s="546">
        <v>34330</v>
      </c>
      <c r="J12" s="546">
        <v>30662</v>
      </c>
      <c r="K12" s="547">
        <v>0.11962689974561347</v>
      </c>
      <c r="L12" s="548"/>
      <c r="M12" s="549">
        <v>0.71661974842319065</v>
      </c>
      <c r="N12" s="549">
        <v>0.75931271209579909</v>
      </c>
      <c r="O12" s="550">
        <v>-4.3</v>
      </c>
      <c r="P12" s="546">
        <v>40221</v>
      </c>
      <c r="Q12" s="546">
        <v>38933</v>
      </c>
      <c r="R12" s="547">
        <v>3.3082475021190251E-2</v>
      </c>
      <c r="S12" s="546">
        <v>56126</v>
      </c>
      <c r="T12" s="546">
        <v>51274</v>
      </c>
      <c r="U12" s="547">
        <v>9.4628856730506694E-2</v>
      </c>
      <c r="V12" s="546">
        <v>103100</v>
      </c>
      <c r="W12" s="546">
        <v>96155</v>
      </c>
      <c r="X12" s="547">
        <v>7.2227133274400709E-2</v>
      </c>
      <c r="Y12" s="551">
        <v>2.3556022664960703</v>
      </c>
      <c r="Z12" s="552">
        <v>2.4450745054162639</v>
      </c>
    </row>
    <row r="13" spans="1:26" ht="15.75" thickBot="1">
      <c r="A13" s="555" t="s">
        <v>56</v>
      </c>
      <c r="B13" s="556"/>
      <c r="C13" s="557">
        <v>79146</v>
      </c>
      <c r="D13" s="557">
        <v>77709</v>
      </c>
      <c r="E13" s="558">
        <v>1.8492066555997375E-2</v>
      </c>
      <c r="F13" s="557">
        <v>14701</v>
      </c>
      <c r="G13" s="557">
        <v>14586</v>
      </c>
      <c r="H13" s="558">
        <v>7.8842725901549435E-3</v>
      </c>
      <c r="I13" s="557">
        <v>64445</v>
      </c>
      <c r="J13" s="557">
        <v>63123</v>
      </c>
      <c r="K13" s="558">
        <v>2.0943237805554234E-2</v>
      </c>
      <c r="L13" s="548"/>
      <c r="M13" s="559">
        <v>0.62095410354962699</v>
      </c>
      <c r="N13" s="559">
        <v>0.63417801998183465</v>
      </c>
      <c r="O13" s="560">
        <v>-1.3</v>
      </c>
      <c r="P13" s="557">
        <v>68662</v>
      </c>
      <c r="Q13" s="557">
        <v>69823</v>
      </c>
      <c r="R13" s="558">
        <v>-1.662775876143964E-2</v>
      </c>
      <c r="S13" s="557">
        <v>110575</v>
      </c>
      <c r="T13" s="557">
        <v>110100</v>
      </c>
      <c r="U13" s="558">
        <v>4.3142597638510449E-3</v>
      </c>
      <c r="V13" s="557">
        <v>176278</v>
      </c>
      <c r="W13" s="557">
        <v>176216</v>
      </c>
      <c r="X13" s="558">
        <v>3.5184092250419941E-4</v>
      </c>
      <c r="Y13" s="561">
        <v>2.227250903393728</v>
      </c>
      <c r="Z13" s="562">
        <v>2.2676395269531198</v>
      </c>
    </row>
    <row r="14" spans="1:26" ht="15">
      <c r="A14" s="544" t="s">
        <v>58</v>
      </c>
      <c r="B14" s="545" t="s">
        <v>53</v>
      </c>
      <c r="C14" s="546">
        <v>4784</v>
      </c>
      <c r="D14" s="546">
        <v>6027</v>
      </c>
      <c r="E14" s="547">
        <v>-0.20623859299817487</v>
      </c>
      <c r="F14" s="546">
        <v>891</v>
      </c>
      <c r="G14" s="546">
        <v>922</v>
      </c>
      <c r="H14" s="547">
        <v>-3.3622559652928416E-2</v>
      </c>
      <c r="I14" s="546">
        <v>3893</v>
      </c>
      <c r="J14" s="546">
        <v>5105</v>
      </c>
      <c r="K14" s="547">
        <v>-0.23741429970617042</v>
      </c>
      <c r="L14" s="548"/>
      <c r="M14" s="549">
        <v>0.42698430878478982</v>
      </c>
      <c r="N14" s="549">
        <v>0.42998457210273167</v>
      </c>
      <c r="O14" s="550">
        <v>-0.3</v>
      </c>
      <c r="P14" s="546">
        <v>3728</v>
      </c>
      <c r="Q14" s="546">
        <v>4738</v>
      </c>
      <c r="R14" s="547">
        <v>-0.21317011397214014</v>
      </c>
      <c r="S14" s="546">
        <v>8731</v>
      </c>
      <c r="T14" s="546">
        <v>11019</v>
      </c>
      <c r="U14" s="547">
        <v>-0.20764134676467919</v>
      </c>
      <c r="V14" s="546">
        <v>9440</v>
      </c>
      <c r="W14" s="546">
        <v>12392</v>
      </c>
      <c r="X14" s="547">
        <v>-0.23821820529373788</v>
      </c>
      <c r="Y14" s="551">
        <v>1.9732441471571907</v>
      </c>
      <c r="Z14" s="552">
        <v>2.0560809689729549</v>
      </c>
    </row>
    <row r="15" spans="1:26" ht="15">
      <c r="A15" s="553"/>
      <c r="B15" s="545" t="s">
        <v>54</v>
      </c>
      <c r="C15" s="546">
        <v>20465</v>
      </c>
      <c r="D15" s="546">
        <v>21541</v>
      </c>
      <c r="E15" s="547">
        <v>-4.995125574485864E-2</v>
      </c>
      <c r="F15" s="546">
        <v>8838</v>
      </c>
      <c r="G15" s="546">
        <v>10988</v>
      </c>
      <c r="H15" s="547">
        <v>-0.19566800145613397</v>
      </c>
      <c r="I15" s="546">
        <v>11627</v>
      </c>
      <c r="J15" s="546">
        <v>10553</v>
      </c>
      <c r="K15" s="547">
        <v>0.10177200795982186</v>
      </c>
      <c r="L15" s="548"/>
      <c r="M15" s="549">
        <v>0.61089286191506986</v>
      </c>
      <c r="N15" s="549">
        <v>0.66938453445554968</v>
      </c>
      <c r="O15" s="550">
        <v>-5.8000000000000007</v>
      </c>
      <c r="P15" s="546">
        <v>22859</v>
      </c>
      <c r="Q15" s="546">
        <v>25450</v>
      </c>
      <c r="R15" s="547">
        <v>-0.1018074656188605</v>
      </c>
      <c r="S15" s="546">
        <v>37419</v>
      </c>
      <c r="T15" s="546">
        <v>38020</v>
      </c>
      <c r="U15" s="547">
        <v>-1.5807469752761705E-2</v>
      </c>
      <c r="V15" s="546">
        <v>51051</v>
      </c>
      <c r="W15" s="546">
        <v>53598</v>
      </c>
      <c r="X15" s="547">
        <v>-4.7520429866786076E-2</v>
      </c>
      <c r="Y15" s="551">
        <v>2.4945516735890543</v>
      </c>
      <c r="Z15" s="552">
        <v>2.4881853210157376</v>
      </c>
    </row>
    <row r="16" spans="1:26" ht="15.75" thickBot="1">
      <c r="A16" s="554"/>
      <c r="B16" s="545" t="s">
        <v>55</v>
      </c>
      <c r="C16" s="546">
        <v>83668</v>
      </c>
      <c r="D16" s="546">
        <v>78946</v>
      </c>
      <c r="E16" s="547">
        <v>5.9813036759303828E-2</v>
      </c>
      <c r="F16" s="546">
        <v>45336</v>
      </c>
      <c r="G16" s="546">
        <v>36102</v>
      </c>
      <c r="H16" s="547">
        <v>0.25577530330729598</v>
      </c>
      <c r="I16" s="546">
        <v>38332</v>
      </c>
      <c r="J16" s="546">
        <v>42844</v>
      </c>
      <c r="K16" s="547">
        <v>-0.10531229577070302</v>
      </c>
      <c r="L16" s="548"/>
      <c r="M16" s="549">
        <v>0.74782567859490934</v>
      </c>
      <c r="N16" s="549">
        <v>0.78827455578605576</v>
      </c>
      <c r="O16" s="550">
        <v>-4</v>
      </c>
      <c r="P16" s="546">
        <v>79621</v>
      </c>
      <c r="Q16" s="546">
        <v>87396</v>
      </c>
      <c r="R16" s="547">
        <v>-8.8962881596411733E-2</v>
      </c>
      <c r="S16" s="546">
        <v>106470</v>
      </c>
      <c r="T16" s="546">
        <v>110870</v>
      </c>
      <c r="U16" s="547">
        <v>-3.9686118877965186E-2</v>
      </c>
      <c r="V16" s="546">
        <v>224743</v>
      </c>
      <c r="W16" s="546">
        <v>232816</v>
      </c>
      <c r="X16" s="547">
        <v>-3.4675451858978766E-2</v>
      </c>
      <c r="Y16" s="551">
        <v>2.6861285079122244</v>
      </c>
      <c r="Z16" s="552">
        <v>2.9490537835989157</v>
      </c>
    </row>
    <row r="17" spans="1:26" ht="15.75" thickBot="1">
      <c r="A17" s="555" t="s">
        <v>56</v>
      </c>
      <c r="B17" s="556"/>
      <c r="C17" s="557">
        <v>108917</v>
      </c>
      <c r="D17" s="557">
        <v>106514</v>
      </c>
      <c r="E17" s="558">
        <v>2.2560414593386785E-2</v>
      </c>
      <c r="F17" s="557">
        <v>55065</v>
      </c>
      <c r="G17" s="557">
        <v>48012</v>
      </c>
      <c r="H17" s="558">
        <v>0.14690077480629843</v>
      </c>
      <c r="I17" s="557">
        <v>53852</v>
      </c>
      <c r="J17" s="557">
        <v>58502</v>
      </c>
      <c r="K17" s="558">
        <v>-7.9484462069672829E-2</v>
      </c>
      <c r="L17" s="548"/>
      <c r="M17" s="559">
        <v>0.69589830952692966</v>
      </c>
      <c r="N17" s="559">
        <v>0.73531821223320759</v>
      </c>
      <c r="O17" s="560">
        <v>-3.9</v>
      </c>
      <c r="P17" s="557">
        <v>106208</v>
      </c>
      <c r="Q17" s="557">
        <v>117584</v>
      </c>
      <c r="R17" s="558">
        <v>-9.6747856851272282E-2</v>
      </c>
      <c r="S17" s="557">
        <v>152620</v>
      </c>
      <c r="T17" s="557">
        <v>159909</v>
      </c>
      <c r="U17" s="558">
        <v>-4.5582174861952734E-2</v>
      </c>
      <c r="V17" s="557">
        <v>285234</v>
      </c>
      <c r="W17" s="557">
        <v>298806</v>
      </c>
      <c r="X17" s="558">
        <v>-4.5420774683239296E-2</v>
      </c>
      <c r="Y17" s="561">
        <v>2.6188198352874208</v>
      </c>
      <c r="Z17" s="562">
        <v>2.8053213662053813</v>
      </c>
    </row>
    <row r="18" spans="1:26" ht="15">
      <c r="A18" s="544" t="s">
        <v>59</v>
      </c>
      <c r="B18" s="545" t="s">
        <v>53</v>
      </c>
      <c r="C18" s="546">
        <v>8529</v>
      </c>
      <c r="D18" s="546">
        <v>8781</v>
      </c>
      <c r="E18" s="547">
        <v>-2.869832593098736E-2</v>
      </c>
      <c r="F18" s="546">
        <v>1991</v>
      </c>
      <c r="G18" s="546">
        <v>1794</v>
      </c>
      <c r="H18" s="547">
        <v>0.10981047937569677</v>
      </c>
      <c r="I18" s="546">
        <v>6538</v>
      </c>
      <c r="J18" s="546">
        <v>6987</v>
      </c>
      <c r="K18" s="547">
        <v>-6.426220123085731E-2</v>
      </c>
      <c r="L18" s="548"/>
      <c r="M18" s="549">
        <v>0.43463701269981675</v>
      </c>
      <c r="N18" s="549">
        <v>0.45895615346287993</v>
      </c>
      <c r="O18" s="550">
        <v>-2.4</v>
      </c>
      <c r="P18" s="546">
        <v>6879</v>
      </c>
      <c r="Q18" s="546">
        <v>7369</v>
      </c>
      <c r="R18" s="547">
        <v>-6.6494775410503457E-2</v>
      </c>
      <c r="S18" s="546">
        <v>15827</v>
      </c>
      <c r="T18" s="546">
        <v>16056</v>
      </c>
      <c r="U18" s="547">
        <v>-1.4262580966616841E-2</v>
      </c>
      <c r="V18" s="546">
        <v>14947</v>
      </c>
      <c r="W18" s="546">
        <v>16394</v>
      </c>
      <c r="X18" s="547">
        <v>-8.8263999024033188E-2</v>
      </c>
      <c r="Y18" s="551">
        <v>1.7524914995896355</v>
      </c>
      <c r="Z18" s="552">
        <v>1.8669855369547887</v>
      </c>
    </row>
    <row r="19" spans="1:26" ht="15.75" thickBot="1">
      <c r="A19" s="554"/>
      <c r="B19" s="545" t="s">
        <v>60</v>
      </c>
      <c r="C19" s="546">
        <v>24144</v>
      </c>
      <c r="D19" s="546">
        <v>22073</v>
      </c>
      <c r="E19" s="547">
        <v>9.3825035110768812E-2</v>
      </c>
      <c r="F19" s="546">
        <v>9765</v>
      </c>
      <c r="G19" s="546">
        <v>8193</v>
      </c>
      <c r="H19" s="547">
        <v>0.19187110948370562</v>
      </c>
      <c r="I19" s="546">
        <v>14379</v>
      </c>
      <c r="J19" s="546">
        <v>13880</v>
      </c>
      <c r="K19" s="547">
        <v>3.595100864553314E-2</v>
      </c>
      <c r="L19" s="548"/>
      <c r="M19" s="549">
        <v>0.6900647657950606</v>
      </c>
      <c r="N19" s="549">
        <v>0.65549835429150138</v>
      </c>
      <c r="O19" s="550">
        <v>3.5000000000000004</v>
      </c>
      <c r="P19" s="546">
        <v>25678</v>
      </c>
      <c r="Q19" s="546">
        <v>23301</v>
      </c>
      <c r="R19" s="547">
        <v>0.10201278915068022</v>
      </c>
      <c r="S19" s="546">
        <v>37211</v>
      </c>
      <c r="T19" s="546">
        <v>35547</v>
      </c>
      <c r="U19" s="547">
        <v>4.6811263960390467E-2</v>
      </c>
      <c r="V19" s="546">
        <v>55832</v>
      </c>
      <c r="W19" s="546">
        <v>50496</v>
      </c>
      <c r="X19" s="547">
        <v>0.10567173637515843</v>
      </c>
      <c r="Y19" s="551">
        <v>2.3124585818422796</v>
      </c>
      <c r="Z19" s="552">
        <v>2.2876817831740137</v>
      </c>
    </row>
    <row r="20" spans="1:26" ht="15.75" thickBot="1">
      <c r="A20" s="555" t="s">
        <v>56</v>
      </c>
      <c r="B20" s="556"/>
      <c r="C20" s="557">
        <v>32673</v>
      </c>
      <c r="D20" s="557">
        <v>30854</v>
      </c>
      <c r="E20" s="558">
        <v>5.8955078758021653E-2</v>
      </c>
      <c r="F20" s="557">
        <v>11756</v>
      </c>
      <c r="G20" s="557">
        <v>9987</v>
      </c>
      <c r="H20" s="558">
        <v>0.17713026935015519</v>
      </c>
      <c r="I20" s="557">
        <v>20917</v>
      </c>
      <c r="J20" s="557">
        <v>20867</v>
      </c>
      <c r="K20" s="558">
        <v>2.3961278573824698E-3</v>
      </c>
      <c r="L20" s="548"/>
      <c r="M20" s="559">
        <v>0.61384290508691886</v>
      </c>
      <c r="N20" s="559">
        <v>0.59434529000251923</v>
      </c>
      <c r="O20" s="560">
        <v>1.9</v>
      </c>
      <c r="P20" s="557">
        <v>32557</v>
      </c>
      <c r="Q20" s="557">
        <v>30670</v>
      </c>
      <c r="R20" s="558">
        <v>6.1525921095533093E-2</v>
      </c>
      <c r="S20" s="557">
        <v>53038</v>
      </c>
      <c r="T20" s="557">
        <v>51603</v>
      </c>
      <c r="U20" s="558">
        <v>2.7808460748406101E-2</v>
      </c>
      <c r="V20" s="557">
        <v>70779</v>
      </c>
      <c r="W20" s="557">
        <v>66890</v>
      </c>
      <c r="X20" s="558">
        <v>5.8140230228733741E-2</v>
      </c>
      <c r="Y20" s="561">
        <v>2.1662840877788998</v>
      </c>
      <c r="Z20" s="562">
        <v>2.167952291437091</v>
      </c>
    </row>
    <row r="21" spans="1:26" ht="15">
      <c r="A21" s="544" t="s">
        <v>61</v>
      </c>
      <c r="B21" s="545" t="s">
        <v>53</v>
      </c>
      <c r="C21" s="546">
        <v>5175</v>
      </c>
      <c r="D21" s="546">
        <v>5378</v>
      </c>
      <c r="E21" s="547">
        <v>-3.7746374116772036E-2</v>
      </c>
      <c r="F21" s="546">
        <v>1864</v>
      </c>
      <c r="G21" s="546">
        <v>1957</v>
      </c>
      <c r="H21" s="547">
        <v>-4.7521716913643333E-2</v>
      </c>
      <c r="I21" s="546">
        <v>3311</v>
      </c>
      <c r="J21" s="546">
        <v>3421</v>
      </c>
      <c r="K21" s="547">
        <v>-3.215434083601286E-2</v>
      </c>
      <c r="L21" s="548"/>
      <c r="M21" s="549">
        <v>0.60600952003173347</v>
      </c>
      <c r="N21" s="549">
        <v>0.62266462480857576</v>
      </c>
      <c r="O21" s="550">
        <v>-1.7000000000000002</v>
      </c>
      <c r="P21" s="546">
        <v>6111</v>
      </c>
      <c r="Q21" s="546">
        <v>6099</v>
      </c>
      <c r="R21" s="547">
        <v>1.9675356615838661E-3</v>
      </c>
      <c r="S21" s="546">
        <v>10084</v>
      </c>
      <c r="T21" s="546">
        <v>9795</v>
      </c>
      <c r="U21" s="547">
        <v>2.95048494129658E-2</v>
      </c>
      <c r="V21" s="546">
        <v>12320</v>
      </c>
      <c r="W21" s="546">
        <v>12037</v>
      </c>
      <c r="X21" s="547">
        <v>2.3510841571820221E-2</v>
      </c>
      <c r="Y21" s="551">
        <v>2.3806763285024153</v>
      </c>
      <c r="Z21" s="552">
        <v>2.2381926366679061</v>
      </c>
    </row>
    <row r="22" spans="1:26" ht="15.75" thickBot="1">
      <c r="A22" s="554"/>
      <c r="B22" s="545" t="s">
        <v>54</v>
      </c>
      <c r="C22" s="546">
        <v>20655</v>
      </c>
      <c r="D22" s="546">
        <v>19523</v>
      </c>
      <c r="E22" s="547">
        <v>5.7982891973569636E-2</v>
      </c>
      <c r="F22" s="546">
        <v>9217</v>
      </c>
      <c r="G22" s="546">
        <v>10093</v>
      </c>
      <c r="H22" s="547">
        <v>-8.6792826711582283E-2</v>
      </c>
      <c r="I22" s="546">
        <v>11438</v>
      </c>
      <c r="J22" s="546">
        <v>9430</v>
      </c>
      <c r="K22" s="547">
        <v>0.21293743372216331</v>
      </c>
      <c r="L22" s="548"/>
      <c r="M22" s="549">
        <v>0.76191164148053969</v>
      </c>
      <c r="N22" s="549">
        <v>0.7938791756346375</v>
      </c>
      <c r="O22" s="550">
        <v>-3.2</v>
      </c>
      <c r="P22" s="546">
        <v>26369</v>
      </c>
      <c r="Q22" s="546">
        <v>26926</v>
      </c>
      <c r="R22" s="547">
        <v>-2.0686325484661667E-2</v>
      </c>
      <c r="S22" s="546">
        <v>34609</v>
      </c>
      <c r="T22" s="546">
        <v>33917</v>
      </c>
      <c r="U22" s="547">
        <v>2.0402747884541675E-2</v>
      </c>
      <c r="V22" s="546">
        <v>67173</v>
      </c>
      <c r="W22" s="546">
        <v>69017</v>
      </c>
      <c r="X22" s="547">
        <v>-2.6718054971963428E-2</v>
      </c>
      <c r="Y22" s="551">
        <v>3.2521423384168484</v>
      </c>
      <c r="Z22" s="552">
        <v>3.5351636531270807</v>
      </c>
    </row>
    <row r="23" spans="1:26" ht="15.75" thickBot="1">
      <c r="A23" s="563" t="s">
        <v>56</v>
      </c>
      <c r="B23" s="564"/>
      <c r="C23" s="565">
        <v>25830</v>
      </c>
      <c r="D23" s="565">
        <v>24901</v>
      </c>
      <c r="E23" s="566">
        <v>3.7307738645034338E-2</v>
      </c>
      <c r="F23" s="565">
        <v>11081</v>
      </c>
      <c r="G23" s="565">
        <v>12050</v>
      </c>
      <c r="H23" s="566">
        <v>-8.04149377593361E-2</v>
      </c>
      <c r="I23" s="565">
        <v>14749</v>
      </c>
      <c r="J23" s="565">
        <v>12851</v>
      </c>
      <c r="K23" s="566">
        <v>0.14769278655357559</v>
      </c>
      <c r="L23" s="567"/>
      <c r="M23" s="568">
        <v>0.72673573042758377</v>
      </c>
      <c r="N23" s="568">
        <v>0.75551336017569548</v>
      </c>
      <c r="O23" s="569">
        <v>-2.9000000000000004</v>
      </c>
      <c r="P23" s="565">
        <v>32480</v>
      </c>
      <c r="Q23" s="565">
        <v>33025</v>
      </c>
      <c r="R23" s="566">
        <v>-1.6502649507948525E-2</v>
      </c>
      <c r="S23" s="565">
        <v>44693</v>
      </c>
      <c r="T23" s="565">
        <v>43712</v>
      </c>
      <c r="U23" s="566">
        <v>2.2442349926793559E-2</v>
      </c>
      <c r="V23" s="565">
        <v>79493</v>
      </c>
      <c r="W23" s="565">
        <v>81054</v>
      </c>
      <c r="X23" s="566">
        <v>-1.925876576109754E-2</v>
      </c>
      <c r="Y23" s="570">
        <v>3.0775454897406118</v>
      </c>
      <c r="Z23" s="571">
        <v>3.2550499979920486</v>
      </c>
    </row>
    <row r="24" spans="1:26" ht="4.5" customHeight="1" thickBot="1">
      <c r="A24" s="572"/>
      <c r="B24" s="573"/>
      <c r="C24" s="574"/>
      <c r="D24" s="574"/>
      <c r="E24" s="575" t="e">
        <v>#DIV/0!</v>
      </c>
      <c r="F24" s="574"/>
      <c r="G24" s="574"/>
      <c r="H24" s="575" t="e">
        <v>#DIV/0!</v>
      </c>
      <c r="I24" s="574"/>
      <c r="J24" s="574"/>
      <c r="K24" s="575" t="e">
        <v>#DIV/0!</v>
      </c>
      <c r="L24" s="575"/>
      <c r="M24" s="576"/>
      <c r="N24" s="576"/>
      <c r="O24" s="577">
        <v>0</v>
      </c>
      <c r="P24" s="574"/>
      <c r="Q24" s="574"/>
      <c r="R24" s="575" t="e">
        <v>#DIV/0!</v>
      </c>
      <c r="S24" s="574"/>
      <c r="T24" s="574"/>
      <c r="U24" s="575" t="e">
        <v>#DIV/0!</v>
      </c>
      <c r="V24" s="574"/>
      <c r="W24" s="574"/>
      <c r="X24" s="575" t="e">
        <v>#DIV/0!</v>
      </c>
      <c r="Y24" s="578" t="e">
        <v>#DIV/0!</v>
      </c>
      <c r="Z24" s="579" t="e">
        <v>#DIV/0!</v>
      </c>
    </row>
    <row r="25" spans="1:26" ht="16.5" thickBot="1">
      <c r="A25" s="580" t="s">
        <v>62</v>
      </c>
      <c r="B25" s="581"/>
      <c r="C25" s="582">
        <v>521553</v>
      </c>
      <c r="D25" s="582">
        <v>514353</v>
      </c>
      <c r="E25" s="583">
        <v>1.399816857294504E-2</v>
      </c>
      <c r="F25" s="582">
        <v>310947</v>
      </c>
      <c r="G25" s="582">
        <v>306220</v>
      </c>
      <c r="H25" s="583">
        <v>1.5436614198941937E-2</v>
      </c>
      <c r="I25" s="582">
        <v>210606</v>
      </c>
      <c r="J25" s="582">
        <v>208133</v>
      </c>
      <c r="K25" s="583">
        <v>1.1881825563461824E-2</v>
      </c>
      <c r="L25" s="584"/>
      <c r="M25" s="585">
        <v>0.7414148500672636</v>
      </c>
      <c r="N25" s="585">
        <v>0.76906222298475879</v>
      </c>
      <c r="O25" s="586">
        <v>-2.8000000000000003</v>
      </c>
      <c r="P25" s="582">
        <v>615057</v>
      </c>
      <c r="Q25" s="582">
        <v>645477</v>
      </c>
      <c r="R25" s="583">
        <v>-4.7127937943567316E-2</v>
      </c>
      <c r="S25" s="582">
        <v>829572</v>
      </c>
      <c r="T25" s="582">
        <v>839304</v>
      </c>
      <c r="U25" s="583">
        <v>-1.1595321838094421E-2</v>
      </c>
      <c r="V25" s="582">
        <v>1364638</v>
      </c>
      <c r="W25" s="582">
        <v>1392563</v>
      </c>
      <c r="X25" s="583">
        <v>-2.0052952720990003E-2</v>
      </c>
      <c r="Y25" s="587">
        <v>2.6164895993312283</v>
      </c>
      <c r="Z25" s="588">
        <v>2.7074071697841755</v>
      </c>
    </row>
    <row r="26" spans="1:26" s="592" customFormat="1" ht="11.25" customHeight="1" thickBot="1">
      <c r="A26" s="589"/>
      <c r="B26" s="589"/>
      <c r="C26" s="546"/>
      <c r="D26" s="546"/>
      <c r="E26" s="549"/>
      <c r="F26" s="546"/>
      <c r="G26" s="546"/>
      <c r="H26" s="549"/>
      <c r="I26" s="546"/>
      <c r="J26" s="546"/>
      <c r="K26" s="549"/>
      <c r="L26" s="590"/>
      <c r="M26" s="549"/>
      <c r="N26" s="549"/>
      <c r="O26" s="591"/>
      <c r="P26" s="546"/>
      <c r="Q26" s="546"/>
      <c r="R26" s="549"/>
      <c r="S26" s="546"/>
      <c r="T26" s="546"/>
      <c r="U26" s="549"/>
      <c r="V26" s="546"/>
      <c r="W26" s="546"/>
      <c r="X26" s="549"/>
      <c r="Y26" s="591"/>
      <c r="Z26" s="591"/>
    </row>
    <row r="27" spans="1:26" ht="16.5" thickBot="1">
      <c r="A27" s="593" t="s">
        <v>63</v>
      </c>
      <c r="B27" s="594"/>
      <c r="C27" s="595">
        <v>25756</v>
      </c>
      <c r="D27" s="595">
        <v>27990</v>
      </c>
      <c r="E27" s="596">
        <v>-7.9814219364058595E-2</v>
      </c>
      <c r="F27" s="595">
        <v>4251</v>
      </c>
      <c r="G27" s="595">
        <v>4523</v>
      </c>
      <c r="H27" s="596">
        <v>-6.0137077161176208E-2</v>
      </c>
      <c r="I27" s="595">
        <v>21505</v>
      </c>
      <c r="J27" s="595">
        <v>23467</v>
      </c>
      <c r="K27" s="596">
        <v>-8.3606766949333111E-2</v>
      </c>
      <c r="L27" s="597"/>
      <c r="M27" s="598">
        <v>0.52807681117253413</v>
      </c>
      <c r="N27" s="598">
        <v>0.53919451149790365</v>
      </c>
      <c r="O27" s="599">
        <v>-1.0999999999999999</v>
      </c>
      <c r="P27" s="595">
        <v>19965</v>
      </c>
      <c r="Q27" s="595">
        <v>21220</v>
      </c>
      <c r="R27" s="596">
        <v>-5.9142318567389253E-2</v>
      </c>
      <c r="S27" s="595">
        <v>37807</v>
      </c>
      <c r="T27" s="595">
        <v>39355</v>
      </c>
      <c r="U27" s="596">
        <v>-3.9334265023504004E-2</v>
      </c>
      <c r="V27" s="595">
        <v>53958</v>
      </c>
      <c r="W27" s="595">
        <v>59006</v>
      </c>
      <c r="X27" s="596">
        <v>-8.5550621970647056E-2</v>
      </c>
      <c r="Y27" s="600">
        <v>2.0949681627581924</v>
      </c>
      <c r="Z27" s="601">
        <v>2.10811003929975</v>
      </c>
    </row>
    <row r="28" spans="1:26">
      <c r="O28" s="602"/>
    </row>
    <row r="30" spans="1:26" ht="24" thickBot="1">
      <c r="A30" s="603" t="s">
        <v>64</v>
      </c>
      <c r="B30" s="603"/>
      <c r="C30" s="603"/>
      <c r="D30" s="603"/>
      <c r="E30" s="603"/>
      <c r="F30" s="603"/>
      <c r="G30" s="603"/>
      <c r="H30" s="603"/>
      <c r="I30" s="603"/>
      <c r="J30" s="603"/>
      <c r="K30" s="603"/>
      <c r="L30" s="603"/>
      <c r="M30" s="603"/>
      <c r="N30" s="603"/>
      <c r="O30" s="603"/>
      <c r="P30" s="603"/>
      <c r="Q30" s="603"/>
      <c r="R30" s="603"/>
      <c r="S30" s="603"/>
      <c r="T30" s="603"/>
      <c r="U30" s="603"/>
      <c r="V30" s="603"/>
      <c r="W30" s="603"/>
      <c r="X30" s="603"/>
      <c r="Y30" s="603"/>
      <c r="Z30" s="603"/>
    </row>
    <row r="31" spans="1:26" ht="15">
      <c r="A31" s="527"/>
      <c r="B31" s="528"/>
      <c r="C31" s="529" t="s">
        <v>39</v>
      </c>
      <c r="D31" s="529"/>
      <c r="E31" s="530" t="s">
        <v>40</v>
      </c>
      <c r="F31" s="529" t="s">
        <v>41</v>
      </c>
      <c r="G31" s="529"/>
      <c r="H31" s="530" t="s">
        <v>40</v>
      </c>
      <c r="I31" s="529" t="s">
        <v>42</v>
      </c>
      <c r="J31" s="529"/>
      <c r="K31" s="531" t="s">
        <v>40</v>
      </c>
      <c r="L31" s="532"/>
      <c r="M31" s="533" t="s">
        <v>43</v>
      </c>
      <c r="N31" s="533"/>
      <c r="O31" s="530" t="s">
        <v>44</v>
      </c>
      <c r="P31" s="529" t="s">
        <v>45</v>
      </c>
      <c r="Q31" s="529"/>
      <c r="R31" s="530" t="s">
        <v>40</v>
      </c>
      <c r="S31" s="529" t="s">
        <v>46</v>
      </c>
      <c r="T31" s="529"/>
      <c r="U31" s="530" t="s">
        <v>40</v>
      </c>
      <c r="V31" s="529" t="s">
        <v>47</v>
      </c>
      <c r="W31" s="529"/>
      <c r="X31" s="530" t="s">
        <v>40</v>
      </c>
      <c r="Y31" s="534" t="s">
        <v>48</v>
      </c>
      <c r="Z31" s="535"/>
    </row>
    <row r="32" spans="1:26" ht="28.5" customHeight="1" thickBot="1">
      <c r="A32" s="604" t="s">
        <v>50</v>
      </c>
      <c r="B32" s="605"/>
      <c r="C32" s="538">
        <v>2016</v>
      </c>
      <c r="D32" s="538">
        <v>2015</v>
      </c>
      <c r="E32" s="539" t="s">
        <v>51</v>
      </c>
      <c r="F32" s="538">
        <v>2016</v>
      </c>
      <c r="G32" s="538">
        <v>2015</v>
      </c>
      <c r="H32" s="539" t="s">
        <v>51</v>
      </c>
      <c r="I32" s="538">
        <v>2016</v>
      </c>
      <c r="J32" s="538">
        <v>2015</v>
      </c>
      <c r="K32" s="539" t="s">
        <v>51</v>
      </c>
      <c r="L32" s="540"/>
      <c r="M32" s="538">
        <v>2016</v>
      </c>
      <c r="N32" s="538">
        <v>2015</v>
      </c>
      <c r="O32" s="539" t="s">
        <v>51</v>
      </c>
      <c r="P32" s="538">
        <v>2016</v>
      </c>
      <c r="Q32" s="538">
        <v>2015</v>
      </c>
      <c r="R32" s="539" t="s">
        <v>51</v>
      </c>
      <c r="S32" s="538">
        <v>2016</v>
      </c>
      <c r="T32" s="538">
        <v>2015</v>
      </c>
      <c r="U32" s="539" t="s">
        <v>51</v>
      </c>
      <c r="V32" s="538">
        <v>2016</v>
      </c>
      <c r="W32" s="538">
        <v>2015</v>
      </c>
      <c r="X32" s="539" t="s">
        <v>51</v>
      </c>
      <c r="Y32" s="538">
        <v>2016</v>
      </c>
      <c r="Z32" s="543">
        <v>2015</v>
      </c>
    </row>
    <row r="33" spans="1:26" ht="15">
      <c r="A33" s="606" t="s">
        <v>53</v>
      </c>
      <c r="B33" s="607"/>
      <c r="C33" s="608">
        <f>C7+C11+C14+C18+C21</f>
        <v>77996</v>
      </c>
      <c r="D33" s="608">
        <f>D7+D11+D14+D18+D21</f>
        <v>86535</v>
      </c>
      <c r="E33" s="547">
        <f>(C33-D33)/D33</f>
        <v>-9.8676835962327389E-2</v>
      </c>
      <c r="F33" s="608">
        <f>F7+F11+F14+F18+F21</f>
        <v>27455</v>
      </c>
      <c r="G33" s="608">
        <f>G7+G11+G14+G18+G21</f>
        <v>31964</v>
      </c>
      <c r="H33" s="547">
        <f>(F33-G33)/G33</f>
        <v>-0.14106494806657491</v>
      </c>
      <c r="I33" s="608">
        <f>I7+I11+I14+I18+I21</f>
        <v>50541</v>
      </c>
      <c r="J33" s="608">
        <f>J7+J11+J14+J18+J21</f>
        <v>54571</v>
      </c>
      <c r="K33" s="547">
        <f>(I33-J33)/J33</f>
        <v>-7.384874750325264E-2</v>
      </c>
      <c r="L33" s="609"/>
      <c r="M33" s="610">
        <f t="shared" ref="M33:N35" si="0">P33/S33</f>
        <v>0.52786244177353503</v>
      </c>
      <c r="N33" s="610">
        <f t="shared" si="0"/>
        <v>0.56037537106195534</v>
      </c>
      <c r="O33" s="550">
        <f>ROUND(+M33-N33,3)*100</f>
        <v>-3.3000000000000003</v>
      </c>
      <c r="P33" s="608">
        <f>P7+P11+P14+P18+P21</f>
        <v>73432</v>
      </c>
      <c r="Q33" s="608">
        <f>Q7+Q11+Q14+Q18+Q21</f>
        <v>81928</v>
      </c>
      <c r="R33" s="547">
        <f>(P33-Q33)/Q33</f>
        <v>-0.10370081046772776</v>
      </c>
      <c r="S33" s="608">
        <f>S7+S11+S14+S18+S21</f>
        <v>139112</v>
      </c>
      <c r="T33" s="608">
        <f>T7+T11+T14+T18+T21</f>
        <v>146202</v>
      </c>
      <c r="U33" s="547">
        <f>(S33-T33)/T33</f>
        <v>-4.8494548638185524E-2</v>
      </c>
      <c r="V33" s="608">
        <f>V7+V11+V14+V18+V21</f>
        <v>165639</v>
      </c>
      <c r="W33" s="608">
        <f>W7+W11+W14+W18+W21</f>
        <v>185789</v>
      </c>
      <c r="X33" s="547">
        <f>(V33-W33)/W33</f>
        <v>-0.10845636716920808</v>
      </c>
      <c r="Y33" s="611">
        <f t="shared" ref="Y33:Z35" si="1">V33/C33</f>
        <v>2.1236858300425663</v>
      </c>
      <c r="Z33" s="612">
        <f t="shared" si="1"/>
        <v>2.1469809903507251</v>
      </c>
    </row>
    <row r="34" spans="1:26" ht="15">
      <c r="A34" s="613" t="s">
        <v>54</v>
      </c>
      <c r="B34" s="614"/>
      <c r="C34" s="615">
        <f>C8+C12+C19+C15+C22</f>
        <v>164936</v>
      </c>
      <c r="D34" s="615">
        <f>D8+D12+D19+D15+D22</f>
        <v>144588</v>
      </c>
      <c r="E34" s="616">
        <f>(C34-D34)/D34</f>
        <v>0.14073090436274102</v>
      </c>
      <c r="F34" s="615">
        <f>F8+F12+F19+F15+F22</f>
        <v>77673</v>
      </c>
      <c r="G34" s="615">
        <f>G8+G12+G19+G15+G22</f>
        <v>70924</v>
      </c>
      <c r="H34" s="616">
        <f>(F34-G34)/G34</f>
        <v>9.5158197507190789E-2</v>
      </c>
      <c r="I34" s="615">
        <f>I8+I12+I19+I15+I22</f>
        <v>87263</v>
      </c>
      <c r="J34" s="615">
        <f>J8+J12+J19+J15+J22</f>
        <v>73664</v>
      </c>
      <c r="K34" s="616">
        <f>(I34-J34)/J34</f>
        <v>0.18460849261511728</v>
      </c>
      <c r="L34" s="609"/>
      <c r="M34" s="617">
        <f t="shared" si="0"/>
        <v>0.75222611285020813</v>
      </c>
      <c r="N34" s="618">
        <f t="shared" si="0"/>
        <v>0.76285735069469707</v>
      </c>
      <c r="O34" s="619">
        <f>ROUND(+M34-N34,3)*100</f>
        <v>-1.0999999999999999</v>
      </c>
      <c r="P34" s="615">
        <f>P8+P12+P19+P15+P22</f>
        <v>182387</v>
      </c>
      <c r="Q34" s="615">
        <f>Q8+Q12+Q19+Q15+Q22</f>
        <v>167792</v>
      </c>
      <c r="R34" s="616">
        <f>(P34-Q34)/Q34</f>
        <v>8.6982692857823979E-2</v>
      </c>
      <c r="S34" s="615">
        <f>S8+S12+S19+S15+S22</f>
        <v>242463</v>
      </c>
      <c r="T34" s="615">
        <f>T8+T12+T19+T15+T22</f>
        <v>219952</v>
      </c>
      <c r="U34" s="616">
        <f>(S34-T34)/T34</f>
        <v>0.10234505710336801</v>
      </c>
      <c r="V34" s="615">
        <f>V8+V12+V19+V15+V22</f>
        <v>415798</v>
      </c>
      <c r="W34" s="615">
        <f>W8+W12+W19+W15+W22</f>
        <v>371087</v>
      </c>
      <c r="X34" s="616">
        <f>(V34-W34)/W34</f>
        <v>0.12048657053467246</v>
      </c>
      <c r="Y34" s="620">
        <f t="shared" si="1"/>
        <v>2.5209657079109471</v>
      </c>
      <c r="Z34" s="621">
        <f t="shared" si="1"/>
        <v>2.5665131269538275</v>
      </c>
    </row>
    <row r="35" spans="1:26" ht="15.75" thickBot="1">
      <c r="A35" s="622" t="s">
        <v>55</v>
      </c>
      <c r="B35" s="623"/>
      <c r="C35" s="624">
        <f>C9+C16</f>
        <v>278621</v>
      </c>
      <c r="D35" s="625">
        <f>D9+D16</f>
        <v>283230</v>
      </c>
      <c r="E35" s="626">
        <f>(C35-D35)/D35</f>
        <v>-1.6272993680048017E-2</v>
      </c>
      <c r="F35" s="627">
        <f>F9+F16</f>
        <v>205819</v>
      </c>
      <c r="G35" s="625">
        <f>G9+G16</f>
        <v>203332</v>
      </c>
      <c r="H35" s="626">
        <f>(F35-G35)/G35</f>
        <v>1.223122774575571E-2</v>
      </c>
      <c r="I35" s="627">
        <f>I9+I16</f>
        <v>72802</v>
      </c>
      <c r="J35" s="625">
        <f>J9+J16</f>
        <v>79898</v>
      </c>
      <c r="K35" s="628">
        <f>(I35-J35)/J35</f>
        <v>-8.8813236877018198E-2</v>
      </c>
      <c r="L35" s="629"/>
      <c r="M35" s="630">
        <f t="shared" si="0"/>
        <v>0.80187590541900955</v>
      </c>
      <c r="N35" s="631">
        <f t="shared" si="0"/>
        <v>0.83643030751347358</v>
      </c>
      <c r="O35" s="632">
        <f>ROUND(+M35-N35,3)*100</f>
        <v>-3.5000000000000004</v>
      </c>
      <c r="P35" s="627">
        <f>P9+P16</f>
        <v>359238</v>
      </c>
      <c r="Q35" s="625">
        <f>Q9+Q16</f>
        <v>395757</v>
      </c>
      <c r="R35" s="626">
        <f>(P35-Q35)/Q35</f>
        <v>-9.2276321075811671E-2</v>
      </c>
      <c r="S35" s="627">
        <f>S9+S16</f>
        <v>447997</v>
      </c>
      <c r="T35" s="625">
        <f>T9+T16</f>
        <v>473150</v>
      </c>
      <c r="U35" s="626">
        <f>(S35-T35)/T35</f>
        <v>-5.3160731269153542E-2</v>
      </c>
      <c r="V35" s="627">
        <f>V9+V16</f>
        <v>783201</v>
      </c>
      <c r="W35" s="625">
        <f>W9+W16</f>
        <v>835687</v>
      </c>
      <c r="X35" s="628">
        <f>(V35-W35)/W35</f>
        <v>-6.2805811266658448E-2</v>
      </c>
      <c r="Y35" s="633">
        <f t="shared" si="1"/>
        <v>2.8109905570649736</v>
      </c>
      <c r="Z35" s="634">
        <f t="shared" si="1"/>
        <v>2.9505596158599019</v>
      </c>
    </row>
    <row r="36" spans="1:26" ht="4.5" customHeight="1" thickBot="1">
      <c r="A36" s="572"/>
      <c r="B36" s="573"/>
      <c r="C36" s="635"/>
      <c r="D36" s="635"/>
      <c r="E36" s="636"/>
      <c r="F36" s="635"/>
      <c r="G36" s="635"/>
      <c r="H36" s="636"/>
      <c r="I36" s="635"/>
      <c r="J36" s="635"/>
      <c r="K36" s="637"/>
      <c r="L36" s="638"/>
      <c r="M36" s="639"/>
      <c r="N36" s="639"/>
      <c r="O36" s="640"/>
      <c r="P36" s="635"/>
      <c r="Q36" s="635"/>
      <c r="R36" s="636"/>
      <c r="S36" s="635"/>
      <c r="T36" s="635"/>
      <c r="U36" s="636"/>
      <c r="V36" s="635"/>
      <c r="W36" s="635"/>
      <c r="X36" s="636"/>
      <c r="Y36" s="641"/>
      <c r="Z36" s="641"/>
    </row>
    <row r="37" spans="1:26" ht="16.5" thickBot="1">
      <c r="A37" s="580" t="s">
        <v>62</v>
      </c>
      <c r="B37" s="581"/>
      <c r="C37" s="642">
        <f>SUM(C33:C35)</f>
        <v>521553</v>
      </c>
      <c r="D37" s="642">
        <f>SUM(D33:D35)</f>
        <v>514353</v>
      </c>
      <c r="E37" s="583">
        <f>(C37-D37)/D37</f>
        <v>1.399816857294504E-2</v>
      </c>
      <c r="F37" s="642">
        <f>SUM(F33:F35)</f>
        <v>310947</v>
      </c>
      <c r="G37" s="642">
        <f>SUM(G33:G35)</f>
        <v>306220</v>
      </c>
      <c r="H37" s="583">
        <f>(F37-G37)/G37</f>
        <v>1.5436614198941937E-2</v>
      </c>
      <c r="I37" s="642">
        <f>SUM(I33:I35)</f>
        <v>210606</v>
      </c>
      <c r="J37" s="642">
        <f>SUM(J33:J35)</f>
        <v>208133</v>
      </c>
      <c r="K37" s="583">
        <f>(I37-J37)/J37</f>
        <v>1.1881825563461824E-2</v>
      </c>
      <c r="L37" s="643"/>
      <c r="M37" s="644">
        <f>P37/S37</f>
        <v>0.7414148500672636</v>
      </c>
      <c r="N37" s="644">
        <f>Q37/T37</f>
        <v>0.76906222298475879</v>
      </c>
      <c r="O37" s="586">
        <f>ROUND(+M37-N37,3)*100</f>
        <v>-2.8000000000000003</v>
      </c>
      <c r="P37" s="642">
        <f>SUM(P33:P35)</f>
        <v>615057</v>
      </c>
      <c r="Q37" s="642">
        <f>SUM(Q33:Q35)</f>
        <v>645477</v>
      </c>
      <c r="R37" s="583">
        <f>(P37-Q37)/Q37</f>
        <v>-4.7127937943567316E-2</v>
      </c>
      <c r="S37" s="642">
        <f>SUM(S33:S35)</f>
        <v>829572</v>
      </c>
      <c r="T37" s="642">
        <f>SUM(T33:T35)</f>
        <v>839304</v>
      </c>
      <c r="U37" s="583">
        <f>(S37-T37)/T37</f>
        <v>-1.1595321838094421E-2</v>
      </c>
      <c r="V37" s="642">
        <f>SUM(V33:V35)</f>
        <v>1364638</v>
      </c>
      <c r="W37" s="642">
        <f>SUM(W33:W35)</f>
        <v>1392563</v>
      </c>
      <c r="X37" s="583">
        <f>(V37-W37)/W37</f>
        <v>-2.0052952720990003E-2</v>
      </c>
      <c r="Y37" s="645">
        <f>V37/C37</f>
        <v>2.6164895993312283</v>
      </c>
      <c r="Z37" s="646">
        <f>W37/D37</f>
        <v>2.7074071697841755</v>
      </c>
    </row>
    <row r="38" spans="1:26" ht="11.25" customHeight="1">
      <c r="A38" s="647"/>
      <c r="B38" s="647"/>
      <c r="C38" s="647"/>
      <c r="D38" s="647"/>
      <c r="E38" s="648"/>
      <c r="F38" s="647"/>
      <c r="G38" s="647"/>
      <c r="H38" s="648"/>
      <c r="I38" s="647"/>
      <c r="J38" s="647"/>
      <c r="K38" s="648"/>
      <c r="L38" s="647"/>
      <c r="M38" s="649"/>
      <c r="N38" s="649"/>
      <c r="O38" s="648"/>
      <c r="P38" s="647"/>
      <c r="Q38" s="647"/>
      <c r="R38" s="647"/>
      <c r="S38" s="647"/>
      <c r="T38" s="647"/>
      <c r="U38" s="647"/>
      <c r="V38" s="647"/>
      <c r="W38" s="647"/>
      <c r="X38" s="647"/>
      <c r="Y38" s="647"/>
      <c r="Z38" s="647"/>
    </row>
    <row r="39" spans="1:26">
      <c r="C39" s="650"/>
      <c r="D39" s="650"/>
      <c r="E39" s="650"/>
      <c r="F39" s="650"/>
      <c r="G39" s="650"/>
      <c r="H39" s="650"/>
      <c r="I39" s="650"/>
    </row>
    <row r="40" spans="1:26" ht="24" thickBot="1">
      <c r="A40" s="603" t="s">
        <v>65</v>
      </c>
      <c r="B40" s="603"/>
      <c r="C40" s="603"/>
      <c r="D40" s="603"/>
      <c r="E40" s="603"/>
      <c r="F40" s="603"/>
      <c r="G40" s="603"/>
      <c r="H40" s="603"/>
      <c r="I40" s="603"/>
      <c r="J40" s="603"/>
      <c r="K40" s="603"/>
      <c r="L40" s="603"/>
      <c r="M40" s="603"/>
      <c r="N40" s="603"/>
      <c r="O40" s="603"/>
      <c r="P40" s="603"/>
      <c r="Q40" s="603"/>
      <c r="R40" s="603"/>
      <c r="S40" s="603"/>
      <c r="T40" s="603"/>
      <c r="U40" s="603"/>
      <c r="V40" s="603"/>
      <c r="W40" s="603"/>
      <c r="X40" s="603"/>
      <c r="Y40" s="603"/>
      <c r="Z40" s="603"/>
    </row>
    <row r="41" spans="1:26" ht="15">
      <c r="A41" s="527"/>
      <c r="B41" s="528"/>
      <c r="C41" s="529" t="s">
        <v>39</v>
      </c>
      <c r="D41" s="529"/>
      <c r="E41" s="530" t="s">
        <v>40</v>
      </c>
      <c r="F41" s="529" t="s">
        <v>41</v>
      </c>
      <c r="G41" s="529"/>
      <c r="H41" s="530" t="s">
        <v>40</v>
      </c>
      <c r="I41" s="529" t="s">
        <v>42</v>
      </c>
      <c r="J41" s="529"/>
      <c r="K41" s="531" t="s">
        <v>40</v>
      </c>
      <c r="L41" s="532"/>
      <c r="M41" s="533" t="s">
        <v>43</v>
      </c>
      <c r="N41" s="533"/>
      <c r="O41" s="530" t="s">
        <v>44</v>
      </c>
      <c r="P41" s="529" t="s">
        <v>45</v>
      </c>
      <c r="Q41" s="529"/>
      <c r="R41" s="530" t="s">
        <v>40</v>
      </c>
      <c r="S41" s="529" t="s">
        <v>46</v>
      </c>
      <c r="T41" s="529"/>
      <c r="U41" s="530" t="s">
        <v>40</v>
      </c>
      <c r="V41" s="529" t="s">
        <v>47</v>
      </c>
      <c r="W41" s="529"/>
      <c r="X41" s="530" t="s">
        <v>40</v>
      </c>
      <c r="Y41" s="534" t="s">
        <v>48</v>
      </c>
      <c r="Z41" s="535"/>
    </row>
    <row r="42" spans="1:26" ht="15.75" thickBot="1">
      <c r="A42" s="651" t="s">
        <v>49</v>
      </c>
      <c r="B42" s="652"/>
      <c r="C42" s="538">
        <v>2016</v>
      </c>
      <c r="D42" s="538">
        <v>2015</v>
      </c>
      <c r="E42" s="539" t="s">
        <v>51</v>
      </c>
      <c r="F42" s="538">
        <v>2016</v>
      </c>
      <c r="G42" s="538">
        <v>2015</v>
      </c>
      <c r="H42" s="539" t="s">
        <v>51</v>
      </c>
      <c r="I42" s="538">
        <v>2016</v>
      </c>
      <c r="J42" s="538">
        <v>2015</v>
      </c>
      <c r="K42" s="539" t="s">
        <v>51</v>
      </c>
      <c r="L42" s="540"/>
      <c r="M42" s="538">
        <v>2016</v>
      </c>
      <c r="N42" s="538">
        <v>2015</v>
      </c>
      <c r="O42" s="539" t="s">
        <v>51</v>
      </c>
      <c r="P42" s="538">
        <v>2016</v>
      </c>
      <c r="Q42" s="538">
        <v>2015</v>
      </c>
      <c r="R42" s="539" t="s">
        <v>51</v>
      </c>
      <c r="S42" s="538">
        <v>2016</v>
      </c>
      <c r="T42" s="538">
        <v>2015</v>
      </c>
      <c r="U42" s="539" t="s">
        <v>51</v>
      </c>
      <c r="V42" s="538">
        <v>2016</v>
      </c>
      <c r="W42" s="538">
        <v>2015</v>
      </c>
      <c r="X42" s="539" t="s">
        <v>51</v>
      </c>
      <c r="Y42" s="538">
        <v>2016</v>
      </c>
      <c r="Z42" s="543">
        <v>2015</v>
      </c>
    </row>
    <row r="43" spans="1:26" s="658" customFormat="1" ht="15">
      <c r="A43" s="653" t="s">
        <v>52</v>
      </c>
      <c r="B43" s="654"/>
      <c r="C43" s="635">
        <f>C10</f>
        <v>274987</v>
      </c>
      <c r="D43" s="655">
        <f>D10</f>
        <v>274375</v>
      </c>
      <c r="E43" s="636">
        <f>(C43-D43)/D43</f>
        <v>2.2305239179954443E-3</v>
      </c>
      <c r="F43" s="635">
        <f>F10</f>
        <v>218344</v>
      </c>
      <c r="G43" s="655">
        <f>G10</f>
        <v>221585</v>
      </c>
      <c r="H43" s="636">
        <f>(F43-G43)/G43</f>
        <v>-1.4626441320486495E-2</v>
      </c>
      <c r="I43" s="635">
        <f>I10</f>
        <v>56643</v>
      </c>
      <c r="J43" s="655">
        <f>J10</f>
        <v>52790</v>
      </c>
      <c r="K43" s="636">
        <f>(I43-J43)/J43</f>
        <v>7.2987308202311044E-2</v>
      </c>
      <c r="L43" s="609"/>
      <c r="M43" s="639">
        <f t="shared" ref="M43:N47" si="2">P43/S43</f>
        <v>0.80049760373501533</v>
      </c>
      <c r="N43" s="656">
        <f t="shared" si="2"/>
        <v>0.83204987552217391</v>
      </c>
      <c r="O43" s="640">
        <f>ROUND(+M43-N43,3)*100</f>
        <v>-3.2</v>
      </c>
      <c r="P43" s="635">
        <f>P10</f>
        <v>375150</v>
      </c>
      <c r="Q43" s="655">
        <f>Q10</f>
        <v>394375</v>
      </c>
      <c r="R43" s="636">
        <f>(P43-Q43)/Q43</f>
        <v>-4.8748019017432649E-2</v>
      </c>
      <c r="S43" s="635">
        <f>S10</f>
        <v>468646</v>
      </c>
      <c r="T43" s="655">
        <f>T10</f>
        <v>473980</v>
      </c>
      <c r="U43" s="636">
        <f>(S43-T43)/T43</f>
        <v>-1.1253639394067261E-2</v>
      </c>
      <c r="V43" s="635">
        <f>V10</f>
        <v>752854</v>
      </c>
      <c r="W43" s="655">
        <f>W10</f>
        <v>769597</v>
      </c>
      <c r="X43" s="636">
        <f>(V43-W43)/W43</f>
        <v>-2.1755542186365072E-2</v>
      </c>
      <c r="Y43" s="641">
        <f t="shared" ref="Y43:Z47" si="3">V43/C43</f>
        <v>2.7377803314338496</v>
      </c>
      <c r="Z43" s="657">
        <f t="shared" si="3"/>
        <v>2.8049093394077449</v>
      </c>
    </row>
    <row r="44" spans="1:26" s="658" customFormat="1" ht="15">
      <c r="A44" s="659" t="s">
        <v>57</v>
      </c>
      <c r="B44" s="660"/>
      <c r="C44" s="661">
        <f>C13</f>
        <v>79146</v>
      </c>
      <c r="D44" s="662">
        <f>D13</f>
        <v>77709</v>
      </c>
      <c r="E44" s="663">
        <f>(C44-D44)/D44</f>
        <v>1.8492066555997375E-2</v>
      </c>
      <c r="F44" s="661">
        <f>F13</f>
        <v>14701</v>
      </c>
      <c r="G44" s="662">
        <f>G13</f>
        <v>14586</v>
      </c>
      <c r="H44" s="663">
        <f>(F44-G44)/G44</f>
        <v>7.8842725901549435E-3</v>
      </c>
      <c r="I44" s="661">
        <f>I13</f>
        <v>64445</v>
      </c>
      <c r="J44" s="662">
        <f>J13</f>
        <v>63123</v>
      </c>
      <c r="K44" s="663">
        <f>(I44-J44)/J44</f>
        <v>2.0943237805554234E-2</v>
      </c>
      <c r="L44" s="609"/>
      <c r="M44" s="664">
        <f t="shared" si="2"/>
        <v>0.62095410354962699</v>
      </c>
      <c r="N44" s="665">
        <f t="shared" si="2"/>
        <v>0.63417801998183465</v>
      </c>
      <c r="O44" s="666">
        <f>ROUND(+M44-N44,3)*100</f>
        <v>-1.3</v>
      </c>
      <c r="P44" s="661">
        <f>P13</f>
        <v>68662</v>
      </c>
      <c r="Q44" s="662">
        <f>Q13</f>
        <v>69823</v>
      </c>
      <c r="R44" s="663">
        <f>(P44-Q44)/Q44</f>
        <v>-1.662775876143964E-2</v>
      </c>
      <c r="S44" s="661">
        <f>S13</f>
        <v>110575</v>
      </c>
      <c r="T44" s="662">
        <f>T13</f>
        <v>110100</v>
      </c>
      <c r="U44" s="663">
        <f>(S44-T44)/T44</f>
        <v>4.3142597638510449E-3</v>
      </c>
      <c r="V44" s="661">
        <f>V13</f>
        <v>176278</v>
      </c>
      <c r="W44" s="662">
        <f>W13</f>
        <v>176216</v>
      </c>
      <c r="X44" s="663">
        <f>(V44-W44)/W44</f>
        <v>3.5184092250419941E-4</v>
      </c>
      <c r="Y44" s="667">
        <f t="shared" si="3"/>
        <v>2.227250903393728</v>
      </c>
      <c r="Z44" s="668">
        <f t="shared" si="3"/>
        <v>2.2676395269531198</v>
      </c>
    </row>
    <row r="45" spans="1:26" s="658" customFormat="1" ht="15">
      <c r="A45" s="659" t="s">
        <v>58</v>
      </c>
      <c r="B45" s="660"/>
      <c r="C45" s="661">
        <f>C17</f>
        <v>108917</v>
      </c>
      <c r="D45" s="662">
        <f>D17</f>
        <v>106514</v>
      </c>
      <c r="E45" s="663">
        <f>(C45-D45)/D45</f>
        <v>2.2560414593386785E-2</v>
      </c>
      <c r="F45" s="661">
        <f>F17</f>
        <v>55065</v>
      </c>
      <c r="G45" s="662">
        <f>G17</f>
        <v>48012</v>
      </c>
      <c r="H45" s="663">
        <f>(F45-G45)/G45</f>
        <v>0.14690077480629843</v>
      </c>
      <c r="I45" s="661">
        <f>I17</f>
        <v>53852</v>
      </c>
      <c r="J45" s="662">
        <f>J17</f>
        <v>58502</v>
      </c>
      <c r="K45" s="663">
        <f>(I45-J45)/J45</f>
        <v>-7.9484462069672829E-2</v>
      </c>
      <c r="L45" s="609"/>
      <c r="M45" s="664">
        <f t="shared" si="2"/>
        <v>0.69589830952692966</v>
      </c>
      <c r="N45" s="665">
        <f t="shared" si="2"/>
        <v>0.73531821223320759</v>
      </c>
      <c r="O45" s="666">
        <f>ROUND(+M45-N45,3)*100</f>
        <v>-3.9</v>
      </c>
      <c r="P45" s="661">
        <f>P17</f>
        <v>106208</v>
      </c>
      <c r="Q45" s="662">
        <f>Q17</f>
        <v>117584</v>
      </c>
      <c r="R45" s="663">
        <f>(P45-Q45)/Q45</f>
        <v>-9.6747856851272282E-2</v>
      </c>
      <c r="S45" s="661">
        <f>S17</f>
        <v>152620</v>
      </c>
      <c r="T45" s="662">
        <f>T17</f>
        <v>159909</v>
      </c>
      <c r="U45" s="663">
        <f>(S45-T45)/T45</f>
        <v>-4.5582174861952734E-2</v>
      </c>
      <c r="V45" s="661">
        <f>V17</f>
        <v>285234</v>
      </c>
      <c r="W45" s="662">
        <f>W17</f>
        <v>298806</v>
      </c>
      <c r="X45" s="663">
        <f>(V45-W45)/W45</f>
        <v>-4.5420774683239296E-2</v>
      </c>
      <c r="Y45" s="667">
        <f t="shared" si="3"/>
        <v>2.6188198352874208</v>
      </c>
      <c r="Z45" s="668">
        <f t="shared" si="3"/>
        <v>2.8053213662053813</v>
      </c>
    </row>
    <row r="46" spans="1:26" s="658" customFormat="1" ht="15">
      <c r="A46" s="659" t="s">
        <v>59</v>
      </c>
      <c r="B46" s="660"/>
      <c r="C46" s="661">
        <f>C20</f>
        <v>32673</v>
      </c>
      <c r="D46" s="662">
        <f>D20</f>
        <v>30854</v>
      </c>
      <c r="E46" s="663">
        <f>(C46-D46)/D46</f>
        <v>5.8955078758021653E-2</v>
      </c>
      <c r="F46" s="661">
        <f>F20</f>
        <v>11756</v>
      </c>
      <c r="G46" s="662">
        <f>G20</f>
        <v>9987</v>
      </c>
      <c r="H46" s="663">
        <f>(F46-G46)/G46</f>
        <v>0.17713026935015519</v>
      </c>
      <c r="I46" s="661">
        <f>I20</f>
        <v>20917</v>
      </c>
      <c r="J46" s="662">
        <f>J20</f>
        <v>20867</v>
      </c>
      <c r="K46" s="663">
        <f>(I46-J46)/J46</f>
        <v>2.3961278573824698E-3</v>
      </c>
      <c r="L46" s="609"/>
      <c r="M46" s="664">
        <f t="shared" si="2"/>
        <v>0.61384290508691886</v>
      </c>
      <c r="N46" s="665">
        <f t="shared" si="2"/>
        <v>0.59434529000251923</v>
      </c>
      <c r="O46" s="666">
        <f>ROUND(+M46-N46,3)*100</f>
        <v>1.9</v>
      </c>
      <c r="P46" s="661">
        <f>P20</f>
        <v>32557</v>
      </c>
      <c r="Q46" s="662">
        <f>Q20</f>
        <v>30670</v>
      </c>
      <c r="R46" s="663">
        <f>(P46-Q46)/Q46</f>
        <v>6.1525921095533093E-2</v>
      </c>
      <c r="S46" s="661">
        <f>S20</f>
        <v>53038</v>
      </c>
      <c r="T46" s="662">
        <f>T20</f>
        <v>51603</v>
      </c>
      <c r="U46" s="663">
        <f>(S46-T46)/T46</f>
        <v>2.7808460748406101E-2</v>
      </c>
      <c r="V46" s="661">
        <f>V20</f>
        <v>70779</v>
      </c>
      <c r="W46" s="662">
        <f>W20</f>
        <v>66890</v>
      </c>
      <c r="X46" s="663">
        <f>(V46-W46)/W46</f>
        <v>5.8140230228733741E-2</v>
      </c>
      <c r="Y46" s="667">
        <f t="shared" si="3"/>
        <v>2.1662840877788998</v>
      </c>
      <c r="Z46" s="668">
        <f t="shared" si="3"/>
        <v>2.167952291437091</v>
      </c>
    </row>
    <row r="47" spans="1:26" s="658" customFormat="1" ht="15.75" thickBot="1">
      <c r="A47" s="669" t="s">
        <v>61</v>
      </c>
      <c r="B47" s="670"/>
      <c r="C47" s="671">
        <f>C23</f>
        <v>25830</v>
      </c>
      <c r="D47" s="672">
        <f>D23</f>
        <v>24901</v>
      </c>
      <c r="E47" s="673">
        <f>(C47-D47)/D47</f>
        <v>3.7307738645034338E-2</v>
      </c>
      <c r="F47" s="671">
        <f>F23</f>
        <v>11081</v>
      </c>
      <c r="G47" s="672">
        <f>G23</f>
        <v>12050</v>
      </c>
      <c r="H47" s="673">
        <f>(F47-G47)/G47</f>
        <v>-8.04149377593361E-2</v>
      </c>
      <c r="I47" s="671">
        <f>I23</f>
        <v>14749</v>
      </c>
      <c r="J47" s="672">
        <f>J23</f>
        <v>12851</v>
      </c>
      <c r="K47" s="673">
        <f>(I47-J47)/J47</f>
        <v>0.14769278655357559</v>
      </c>
      <c r="L47" s="629"/>
      <c r="M47" s="674">
        <f t="shared" si="2"/>
        <v>0.72673573042758377</v>
      </c>
      <c r="N47" s="675">
        <f t="shared" si="2"/>
        <v>0.75551336017569548</v>
      </c>
      <c r="O47" s="676">
        <f>ROUND(+M47-N47,3)*100</f>
        <v>-2.9000000000000004</v>
      </c>
      <c r="P47" s="671">
        <f>P23</f>
        <v>32480</v>
      </c>
      <c r="Q47" s="672">
        <f>Q23</f>
        <v>33025</v>
      </c>
      <c r="R47" s="673">
        <f>(P47-Q47)/Q47</f>
        <v>-1.6502649507948525E-2</v>
      </c>
      <c r="S47" s="671">
        <f>S23</f>
        <v>44693</v>
      </c>
      <c r="T47" s="672">
        <f>T23</f>
        <v>43712</v>
      </c>
      <c r="U47" s="673">
        <f>(S47-T47)/T47</f>
        <v>2.2442349926793559E-2</v>
      </c>
      <c r="V47" s="671">
        <f>V23</f>
        <v>79493</v>
      </c>
      <c r="W47" s="672">
        <f>W23</f>
        <v>81054</v>
      </c>
      <c r="X47" s="673">
        <f>(V47-W47)/W47</f>
        <v>-1.925876576109754E-2</v>
      </c>
      <c r="Y47" s="677">
        <f t="shared" si="3"/>
        <v>3.0775454897406118</v>
      </c>
      <c r="Z47" s="678">
        <f t="shared" si="3"/>
        <v>3.2550499979920486</v>
      </c>
    </row>
    <row r="48" spans="1:26" ht="4.5" customHeight="1" thickBot="1">
      <c r="A48" s="572"/>
      <c r="B48" s="573"/>
      <c r="C48" s="635"/>
      <c r="D48" s="635"/>
      <c r="E48" s="636"/>
      <c r="F48" s="635"/>
      <c r="G48" s="635"/>
      <c r="H48" s="636"/>
      <c r="I48" s="635"/>
      <c r="J48" s="635"/>
      <c r="K48" s="637"/>
      <c r="L48" s="638"/>
      <c r="M48" s="639"/>
      <c r="N48" s="639"/>
      <c r="O48" s="640"/>
      <c r="P48" s="635"/>
      <c r="Q48" s="635"/>
      <c r="R48" s="636"/>
      <c r="S48" s="635"/>
      <c r="T48" s="635"/>
      <c r="U48" s="636"/>
      <c r="V48" s="635"/>
      <c r="W48" s="635"/>
      <c r="X48" s="636"/>
      <c r="Y48" s="641"/>
      <c r="Z48" s="641"/>
    </row>
    <row r="49" spans="1:26" ht="16.5" thickBot="1">
      <c r="A49" s="580" t="s">
        <v>62</v>
      </c>
      <c r="B49" s="581"/>
      <c r="C49" s="642">
        <f>SUM(C43:C47)</f>
        <v>521553</v>
      </c>
      <c r="D49" s="642">
        <f>SUM(D43:D47)</f>
        <v>514353</v>
      </c>
      <c r="E49" s="583">
        <f>(C49-D49)/D49</f>
        <v>1.399816857294504E-2</v>
      </c>
      <c r="F49" s="642">
        <f>SUM(F43:F47)</f>
        <v>310947</v>
      </c>
      <c r="G49" s="642">
        <f>SUM(G43:G47)</f>
        <v>306220</v>
      </c>
      <c r="H49" s="583">
        <f>(F49-G49)/G49</f>
        <v>1.5436614198941937E-2</v>
      </c>
      <c r="I49" s="642">
        <f>SUM(I43:I47)</f>
        <v>210606</v>
      </c>
      <c r="J49" s="642">
        <f>SUM(J43:J47)</f>
        <v>208133</v>
      </c>
      <c r="K49" s="583">
        <f>(I49-J49)/J49</f>
        <v>1.1881825563461824E-2</v>
      </c>
      <c r="L49" s="643"/>
      <c r="M49" s="644">
        <f>P49/S49</f>
        <v>0.7414148500672636</v>
      </c>
      <c r="N49" s="644">
        <f>Q49/T49</f>
        <v>0.76906222298475879</v>
      </c>
      <c r="O49" s="586">
        <f>ROUND(+M49-N49,3)*100</f>
        <v>-2.8000000000000003</v>
      </c>
      <c r="P49" s="642">
        <f>SUM(P43:P47)</f>
        <v>615057</v>
      </c>
      <c r="Q49" s="642">
        <f>SUM(Q43:Q47)</f>
        <v>645477</v>
      </c>
      <c r="R49" s="583">
        <f>(P49-Q49)/Q49</f>
        <v>-4.7127937943567316E-2</v>
      </c>
      <c r="S49" s="642">
        <f>SUM(S43:S47)</f>
        <v>829572</v>
      </c>
      <c r="T49" s="642">
        <f>SUM(T43:T47)</f>
        <v>839304</v>
      </c>
      <c r="U49" s="583">
        <f>(S49-T49)/T49</f>
        <v>-1.1595321838094421E-2</v>
      </c>
      <c r="V49" s="642">
        <f>SUM(V43:V47)</f>
        <v>1364638</v>
      </c>
      <c r="W49" s="642">
        <f>SUM(W43:W47)</f>
        <v>1392563</v>
      </c>
      <c r="X49" s="583">
        <f>(V49-W49)/W49</f>
        <v>-2.0052952720990003E-2</v>
      </c>
      <c r="Y49" s="645">
        <f>V49/C49</f>
        <v>2.6164895993312283</v>
      </c>
      <c r="Z49" s="646">
        <f>W49/D49</f>
        <v>2.7074071697841755</v>
      </c>
    </row>
    <row r="50" spans="1:26" ht="11.25" customHeight="1">
      <c r="A50" s="647"/>
      <c r="B50" s="647"/>
      <c r="C50" s="647"/>
      <c r="D50" s="647"/>
      <c r="E50" s="648"/>
      <c r="F50" s="647"/>
      <c r="G50" s="647"/>
      <c r="H50" s="648"/>
      <c r="I50" s="647"/>
      <c r="J50" s="647"/>
      <c r="K50" s="648"/>
      <c r="L50" s="647"/>
      <c r="M50" s="649"/>
      <c r="N50" s="649"/>
      <c r="O50" s="648"/>
      <c r="P50" s="647"/>
      <c r="Q50" s="647"/>
      <c r="R50" s="647"/>
      <c r="S50" s="647"/>
      <c r="T50" s="647"/>
      <c r="U50" s="647"/>
      <c r="V50" s="647"/>
      <c r="W50" s="647"/>
      <c r="X50" s="647"/>
      <c r="Y50" s="647"/>
      <c r="Z50" s="647"/>
    </row>
    <row r="51" spans="1:26">
      <c r="A51" s="679" t="s">
        <v>66</v>
      </c>
      <c r="C51" s="650"/>
      <c r="D51" s="650"/>
    </row>
    <row r="52" spans="1:26">
      <c r="A52" s="679" t="s">
        <v>67</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75" bottom="1" header="0.5" footer="0.5"/>
  <pageSetup paperSize="5" scale="56"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RowHeight="12.75"/>
  <cols>
    <col min="1" max="1" width="21.140625" style="521" customWidth="1"/>
    <col min="2" max="2" width="30.5703125" style="521" bestFit="1" customWidth="1"/>
    <col min="3" max="4" width="12.7109375" style="521" customWidth="1"/>
    <col min="5" max="5" width="11.7109375" style="705" customWidth="1"/>
    <col min="6" max="7" width="12.7109375" style="521" customWidth="1"/>
    <col min="8" max="8" width="11.7109375" style="705" customWidth="1"/>
    <col min="9" max="10" width="12.7109375" style="521" customWidth="1"/>
    <col min="11" max="11" width="11.7109375" style="705" customWidth="1"/>
    <col min="12" max="12" width="1.140625" style="521" customWidth="1"/>
    <col min="13" max="14" width="11.7109375" style="521" customWidth="1"/>
    <col min="15" max="15" width="11.7109375" style="705" customWidth="1"/>
    <col min="16" max="17" width="12.7109375" style="521" customWidth="1"/>
    <col min="18" max="18" width="11.7109375" style="705" customWidth="1"/>
    <col min="19" max="20" width="12.7109375" style="521" customWidth="1"/>
    <col min="21" max="21" width="11.7109375" style="705" customWidth="1"/>
    <col min="22" max="23" width="12.7109375" style="521" customWidth="1"/>
    <col min="24" max="24" width="11.7109375" style="521" customWidth="1"/>
    <col min="25" max="26" width="12.7109375" style="705" customWidth="1"/>
    <col min="27" max="16384" width="9.140625" style="521"/>
  </cols>
  <sheetData>
    <row r="1" spans="1:26" ht="26.25">
      <c r="A1" s="520" t="s">
        <v>37</v>
      </c>
      <c r="B1" s="520"/>
      <c r="C1" s="520"/>
      <c r="D1" s="520"/>
      <c r="E1" s="520"/>
      <c r="F1" s="520"/>
      <c r="G1" s="520"/>
      <c r="H1" s="520"/>
      <c r="I1" s="520"/>
      <c r="J1" s="520"/>
      <c r="K1" s="520"/>
      <c r="L1" s="520"/>
      <c r="M1" s="520"/>
      <c r="N1" s="520"/>
      <c r="O1" s="520"/>
      <c r="P1" s="520"/>
      <c r="Q1" s="520"/>
      <c r="R1" s="520"/>
      <c r="S1" s="520"/>
      <c r="T1" s="520"/>
      <c r="U1" s="520"/>
      <c r="V1" s="520"/>
      <c r="W1" s="520"/>
      <c r="X1" s="520"/>
      <c r="Y1" s="520"/>
      <c r="Z1" s="520"/>
    </row>
    <row r="2" spans="1:26" s="523" customFormat="1" ht="26.25">
      <c r="A2" s="520" t="s">
        <v>35</v>
      </c>
      <c r="B2" s="520"/>
      <c r="C2" s="520"/>
      <c r="D2" s="520"/>
      <c r="E2" s="520"/>
      <c r="F2" s="520"/>
      <c r="G2" s="520"/>
      <c r="H2" s="520"/>
      <c r="I2" s="520"/>
      <c r="J2" s="520"/>
      <c r="K2" s="520"/>
      <c r="L2" s="520"/>
      <c r="M2" s="520"/>
      <c r="N2" s="520"/>
      <c r="O2" s="520"/>
      <c r="P2" s="520"/>
      <c r="Q2" s="520"/>
      <c r="R2" s="520"/>
      <c r="S2" s="520"/>
      <c r="T2" s="520"/>
      <c r="U2" s="520"/>
      <c r="V2" s="520"/>
      <c r="W2" s="520"/>
      <c r="X2" s="520"/>
      <c r="Y2" s="520"/>
      <c r="Z2" s="520"/>
    </row>
    <row r="3" spans="1:26" s="523" customFormat="1" ht="20.25">
      <c r="E3" s="525"/>
      <c r="H3" s="525"/>
      <c r="K3" s="525"/>
      <c r="O3" s="525"/>
      <c r="R3" s="525"/>
      <c r="U3" s="525"/>
      <c r="Y3" s="525"/>
      <c r="Z3" s="525"/>
    </row>
    <row r="4" spans="1:26" ht="24" thickBot="1">
      <c r="A4" s="526" t="s">
        <v>69</v>
      </c>
      <c r="B4" s="526"/>
      <c r="C4" s="526"/>
      <c r="D4" s="526"/>
      <c r="E4" s="526"/>
      <c r="F4" s="526"/>
      <c r="G4" s="526"/>
      <c r="H4" s="526"/>
      <c r="I4" s="526"/>
      <c r="J4" s="526"/>
      <c r="K4" s="526"/>
      <c r="L4" s="526"/>
      <c r="M4" s="526"/>
      <c r="N4" s="526"/>
      <c r="O4" s="526"/>
      <c r="P4" s="526"/>
      <c r="Q4" s="526"/>
      <c r="R4" s="526"/>
      <c r="S4" s="526"/>
      <c r="T4" s="526"/>
      <c r="U4" s="526"/>
      <c r="V4" s="526"/>
      <c r="W4" s="526"/>
      <c r="X4" s="526"/>
      <c r="Y4" s="526"/>
      <c r="Z4" s="526"/>
    </row>
    <row r="5" spans="1:26" ht="15">
      <c r="A5" s="527"/>
      <c r="B5" s="528"/>
      <c r="C5" s="529" t="s">
        <v>39</v>
      </c>
      <c r="D5" s="529"/>
      <c r="E5" s="530" t="s">
        <v>40</v>
      </c>
      <c r="F5" s="529" t="s">
        <v>41</v>
      </c>
      <c r="G5" s="529"/>
      <c r="H5" s="530" t="s">
        <v>40</v>
      </c>
      <c r="I5" s="529" t="s">
        <v>42</v>
      </c>
      <c r="J5" s="529"/>
      <c r="K5" s="680" t="s">
        <v>40</v>
      </c>
      <c r="L5" s="532"/>
      <c r="M5" s="533" t="s">
        <v>43</v>
      </c>
      <c r="N5" s="533"/>
      <c r="O5" s="530" t="s">
        <v>44</v>
      </c>
      <c r="P5" s="529" t="s">
        <v>45</v>
      </c>
      <c r="Q5" s="529"/>
      <c r="R5" s="530" t="s">
        <v>40</v>
      </c>
      <c r="S5" s="529" t="s">
        <v>46</v>
      </c>
      <c r="T5" s="529"/>
      <c r="U5" s="530" t="s">
        <v>40</v>
      </c>
      <c r="V5" s="529" t="s">
        <v>47</v>
      </c>
      <c r="W5" s="529"/>
      <c r="X5" s="530" t="s">
        <v>40</v>
      </c>
      <c r="Y5" s="529" t="s">
        <v>48</v>
      </c>
      <c r="Z5" s="535"/>
    </row>
    <row r="6" spans="1:26" ht="30.75" thickBot="1">
      <c r="A6" s="536" t="s">
        <v>49</v>
      </c>
      <c r="B6" s="537" t="s">
        <v>50</v>
      </c>
      <c r="C6" s="538">
        <v>2016</v>
      </c>
      <c r="D6" s="538">
        <v>2015</v>
      </c>
      <c r="E6" s="539" t="s">
        <v>51</v>
      </c>
      <c r="F6" s="538">
        <v>2016</v>
      </c>
      <c r="G6" s="538">
        <v>2015</v>
      </c>
      <c r="H6" s="539" t="s">
        <v>51</v>
      </c>
      <c r="I6" s="538">
        <v>2016</v>
      </c>
      <c r="J6" s="538">
        <v>2015</v>
      </c>
      <c r="K6" s="539" t="s">
        <v>51</v>
      </c>
      <c r="L6" s="540"/>
      <c r="M6" s="681">
        <v>2016</v>
      </c>
      <c r="N6" s="681">
        <v>2015</v>
      </c>
      <c r="O6" s="539" t="s">
        <v>51</v>
      </c>
      <c r="P6" s="538">
        <v>2016</v>
      </c>
      <c r="Q6" s="538">
        <v>2015</v>
      </c>
      <c r="R6" s="539" t="s">
        <v>51</v>
      </c>
      <c r="S6" s="538">
        <v>2016</v>
      </c>
      <c r="T6" s="538">
        <v>2015</v>
      </c>
      <c r="U6" s="539" t="s">
        <v>51</v>
      </c>
      <c r="V6" s="538">
        <v>2016</v>
      </c>
      <c r="W6" s="538">
        <v>2015</v>
      </c>
      <c r="X6" s="539" t="s">
        <v>51</v>
      </c>
      <c r="Y6" s="538">
        <v>2016</v>
      </c>
      <c r="Z6" s="543">
        <v>2015</v>
      </c>
    </row>
    <row r="7" spans="1:26" ht="15">
      <c r="A7" s="544" t="s">
        <v>52</v>
      </c>
      <c r="B7" s="545" t="s">
        <v>53</v>
      </c>
      <c r="C7" s="546">
        <v>107710</v>
      </c>
      <c r="D7" s="546">
        <v>109850</v>
      </c>
      <c r="E7" s="547">
        <v>-1.9481110605370961E-2</v>
      </c>
      <c r="F7" s="546">
        <v>83941</v>
      </c>
      <c r="G7" s="546">
        <v>86399</v>
      </c>
      <c r="H7" s="547">
        <v>-2.8449403349575804E-2</v>
      </c>
      <c r="I7" s="546">
        <v>23769</v>
      </c>
      <c r="J7" s="546">
        <v>23451</v>
      </c>
      <c r="K7" s="547">
        <v>1.3560189330945376E-2</v>
      </c>
      <c r="L7" s="682"/>
      <c r="M7" s="549">
        <v>0.61454936354286716</v>
      </c>
      <c r="N7" s="549">
        <v>0.66083809108964287</v>
      </c>
      <c r="O7" s="550">
        <v>-4.5999999999999996</v>
      </c>
      <c r="P7" s="546">
        <v>118911</v>
      </c>
      <c r="Q7" s="546">
        <v>127438</v>
      </c>
      <c r="R7" s="547">
        <v>-6.691096847094273E-2</v>
      </c>
      <c r="S7" s="546">
        <v>193493</v>
      </c>
      <c r="T7" s="546">
        <v>192843</v>
      </c>
      <c r="U7" s="547">
        <v>3.3706175489906297E-3</v>
      </c>
      <c r="V7" s="546">
        <v>230087</v>
      </c>
      <c r="W7" s="546">
        <v>243914</v>
      </c>
      <c r="X7" s="547">
        <v>-5.6688012988184357E-2</v>
      </c>
      <c r="Y7" s="591">
        <v>2.136171200445641</v>
      </c>
      <c r="Z7" s="552">
        <v>2.2204278561675013</v>
      </c>
    </row>
    <row r="8" spans="1:26" ht="15">
      <c r="A8" s="553"/>
      <c r="B8" s="545" t="s">
        <v>54</v>
      </c>
      <c r="C8" s="546">
        <v>208094</v>
      </c>
      <c r="D8" s="546">
        <v>173738</v>
      </c>
      <c r="E8" s="547">
        <v>0.19774603138058455</v>
      </c>
      <c r="F8" s="546">
        <v>160015</v>
      </c>
      <c r="G8" s="546">
        <v>140159</v>
      </c>
      <c r="H8" s="547">
        <v>0.14166767742349759</v>
      </c>
      <c r="I8" s="546">
        <v>48079</v>
      </c>
      <c r="J8" s="546">
        <v>33579</v>
      </c>
      <c r="K8" s="547">
        <v>0.43181750498823668</v>
      </c>
      <c r="L8" s="682"/>
      <c r="M8" s="549">
        <v>0.85334573197501373</v>
      </c>
      <c r="N8" s="549">
        <v>0.8466018324123008</v>
      </c>
      <c r="O8" s="550">
        <v>0.70000000000000007</v>
      </c>
      <c r="P8" s="546">
        <v>246855</v>
      </c>
      <c r="Q8" s="546">
        <v>210494</v>
      </c>
      <c r="R8" s="547">
        <v>0.17274126578429788</v>
      </c>
      <c r="S8" s="546">
        <v>289279</v>
      </c>
      <c r="T8" s="546">
        <v>248634</v>
      </c>
      <c r="U8" s="547">
        <v>0.16347321766130135</v>
      </c>
      <c r="V8" s="546">
        <v>466817</v>
      </c>
      <c r="W8" s="546">
        <v>381601</v>
      </c>
      <c r="X8" s="547">
        <v>0.22331178377415153</v>
      </c>
      <c r="Y8" s="591">
        <v>2.2432987015483388</v>
      </c>
      <c r="Z8" s="552">
        <v>2.1964164431500306</v>
      </c>
    </row>
    <row r="9" spans="1:26" ht="15.75" thickBot="1">
      <c r="A9" s="554"/>
      <c r="B9" s="545" t="s">
        <v>55</v>
      </c>
      <c r="C9" s="546">
        <v>770709</v>
      </c>
      <c r="D9" s="546">
        <v>791458</v>
      </c>
      <c r="E9" s="547">
        <v>-2.6216173189227983E-2</v>
      </c>
      <c r="F9" s="546">
        <v>653720</v>
      </c>
      <c r="G9" s="546">
        <v>670346</v>
      </c>
      <c r="H9" s="547">
        <v>-2.4802117115638789E-2</v>
      </c>
      <c r="I9" s="546">
        <v>116989</v>
      </c>
      <c r="J9" s="546">
        <v>121112</v>
      </c>
      <c r="K9" s="547">
        <v>-3.4042869410132771E-2</v>
      </c>
      <c r="L9" s="682"/>
      <c r="M9" s="549">
        <v>0.81717379628060893</v>
      </c>
      <c r="N9" s="549">
        <v>0.85161378796243226</v>
      </c>
      <c r="O9" s="550">
        <v>-3.4000000000000004</v>
      </c>
      <c r="P9" s="546">
        <v>1133465</v>
      </c>
      <c r="Q9" s="546">
        <v>1210965</v>
      </c>
      <c r="R9" s="547">
        <v>-6.3998546613651092E-2</v>
      </c>
      <c r="S9" s="546">
        <v>1387055</v>
      </c>
      <c r="T9" s="546">
        <v>1421965</v>
      </c>
      <c r="U9" s="547">
        <v>-2.4550533944225069E-2</v>
      </c>
      <c r="V9" s="546">
        <v>2091647</v>
      </c>
      <c r="W9" s="546">
        <v>2233373</v>
      </c>
      <c r="X9" s="547">
        <v>-6.345827589032374E-2</v>
      </c>
      <c r="Y9" s="591">
        <v>2.7139257488883612</v>
      </c>
      <c r="Z9" s="552">
        <v>2.8218465161764743</v>
      </c>
    </row>
    <row r="10" spans="1:26" ht="15.75" thickBot="1">
      <c r="A10" s="683" t="s">
        <v>56</v>
      </c>
      <c r="B10" s="684"/>
      <c r="C10" s="685">
        <v>1086513</v>
      </c>
      <c r="D10" s="685">
        <v>1075046</v>
      </c>
      <c r="E10" s="686">
        <v>1.0666520316339951E-2</v>
      </c>
      <c r="F10" s="685">
        <v>897676</v>
      </c>
      <c r="G10" s="685">
        <v>896904</v>
      </c>
      <c r="H10" s="686">
        <v>8.6073871897103819E-4</v>
      </c>
      <c r="I10" s="685">
        <v>188837</v>
      </c>
      <c r="J10" s="685">
        <v>178142</v>
      </c>
      <c r="K10" s="686">
        <v>6.0036375475744072E-2</v>
      </c>
      <c r="L10" s="682"/>
      <c r="M10" s="687">
        <v>0.80180198488951115</v>
      </c>
      <c r="N10" s="687">
        <v>0.83120215171709122</v>
      </c>
      <c r="O10" s="688">
        <v>-2.9000000000000004</v>
      </c>
      <c r="P10" s="685">
        <v>1499231</v>
      </c>
      <c r="Q10" s="685">
        <v>1548897</v>
      </c>
      <c r="R10" s="686">
        <v>-3.2065398796692096E-2</v>
      </c>
      <c r="S10" s="685">
        <v>1869827</v>
      </c>
      <c r="T10" s="685">
        <v>1863442</v>
      </c>
      <c r="U10" s="686">
        <v>3.4264549151516387E-3</v>
      </c>
      <c r="V10" s="685">
        <v>2788551</v>
      </c>
      <c r="W10" s="685">
        <v>2858888</v>
      </c>
      <c r="X10" s="686">
        <v>-2.4602922534915674E-2</v>
      </c>
      <c r="Y10" s="689">
        <v>2.5665141604380253</v>
      </c>
      <c r="Z10" s="690">
        <v>2.659316903648774</v>
      </c>
    </row>
    <row r="11" spans="1:26" ht="15">
      <c r="A11" s="553" t="s">
        <v>57</v>
      </c>
      <c r="B11" s="545" t="s">
        <v>53</v>
      </c>
      <c r="C11" s="546">
        <v>119364</v>
      </c>
      <c r="D11" s="546">
        <v>117071</v>
      </c>
      <c r="E11" s="547">
        <v>1.9586404831256246E-2</v>
      </c>
      <c r="F11" s="546">
        <v>23405</v>
      </c>
      <c r="G11" s="546">
        <v>25086</v>
      </c>
      <c r="H11" s="547">
        <v>-6.7009487363469664E-2</v>
      </c>
      <c r="I11" s="546">
        <v>95959</v>
      </c>
      <c r="J11" s="546">
        <v>91985</v>
      </c>
      <c r="K11" s="547">
        <v>4.3202696091754089E-2</v>
      </c>
      <c r="L11" s="682"/>
      <c r="M11" s="549">
        <v>0.45498491866853386</v>
      </c>
      <c r="N11" s="549">
        <v>0.45621580398868483</v>
      </c>
      <c r="O11" s="550">
        <v>-0.1</v>
      </c>
      <c r="P11" s="546">
        <v>101367</v>
      </c>
      <c r="Q11" s="546">
        <v>102894</v>
      </c>
      <c r="R11" s="547">
        <v>-1.4840515481952301E-2</v>
      </c>
      <c r="S11" s="546">
        <v>222792</v>
      </c>
      <c r="T11" s="546">
        <v>225538</v>
      </c>
      <c r="U11" s="547">
        <v>-1.217533187312116E-2</v>
      </c>
      <c r="V11" s="546">
        <v>243100</v>
      </c>
      <c r="W11" s="546">
        <v>240972</v>
      </c>
      <c r="X11" s="547">
        <v>8.8309015155287746E-3</v>
      </c>
      <c r="Y11" s="591">
        <v>2.0366274588653197</v>
      </c>
      <c r="Z11" s="552">
        <v>2.0583406650664982</v>
      </c>
    </row>
    <row r="12" spans="1:26" ht="15.75" thickBot="1">
      <c r="A12" s="553"/>
      <c r="B12" s="545" t="s">
        <v>54</v>
      </c>
      <c r="C12" s="546">
        <v>130863</v>
      </c>
      <c r="D12" s="546">
        <v>127576</v>
      </c>
      <c r="E12" s="547">
        <v>2.5765034175707028E-2</v>
      </c>
      <c r="F12" s="546">
        <v>37103</v>
      </c>
      <c r="G12" s="546">
        <v>36836</v>
      </c>
      <c r="H12" s="547">
        <v>7.2483440112932999E-3</v>
      </c>
      <c r="I12" s="546">
        <v>93760</v>
      </c>
      <c r="J12" s="546">
        <v>90740</v>
      </c>
      <c r="K12" s="547">
        <v>3.3281904342076264E-2</v>
      </c>
      <c r="L12" s="682"/>
      <c r="M12" s="549">
        <v>0.64792090116444734</v>
      </c>
      <c r="N12" s="549">
        <v>0.67664634904838905</v>
      </c>
      <c r="O12" s="550">
        <v>-2.9000000000000004</v>
      </c>
      <c r="P12" s="546">
        <v>136434</v>
      </c>
      <c r="Q12" s="546">
        <v>135989</v>
      </c>
      <c r="R12" s="547">
        <v>3.2723234967534137E-3</v>
      </c>
      <c r="S12" s="546">
        <v>210572</v>
      </c>
      <c r="T12" s="546">
        <v>200975</v>
      </c>
      <c r="U12" s="547">
        <v>4.775220798606792E-2</v>
      </c>
      <c r="V12" s="546">
        <v>311758</v>
      </c>
      <c r="W12" s="546">
        <v>307503</v>
      </c>
      <c r="X12" s="547">
        <v>1.3837263376292264E-2</v>
      </c>
      <c r="Y12" s="591">
        <v>2.3823234986206949</v>
      </c>
      <c r="Z12" s="552">
        <v>2.41035147676679</v>
      </c>
    </row>
    <row r="13" spans="1:26" ht="15.75" thickBot="1">
      <c r="A13" s="683" t="s">
        <v>56</v>
      </c>
      <c r="B13" s="684"/>
      <c r="C13" s="685">
        <v>250227</v>
      </c>
      <c r="D13" s="685">
        <v>244647</v>
      </c>
      <c r="E13" s="686">
        <v>2.2808372880108892E-2</v>
      </c>
      <c r="F13" s="685">
        <v>60508</v>
      </c>
      <c r="G13" s="685">
        <v>61922</v>
      </c>
      <c r="H13" s="686">
        <v>-2.2835179742256385E-2</v>
      </c>
      <c r="I13" s="685">
        <v>189719</v>
      </c>
      <c r="J13" s="685">
        <v>182725</v>
      </c>
      <c r="K13" s="686">
        <v>3.8276097961417434E-2</v>
      </c>
      <c r="L13" s="682"/>
      <c r="M13" s="687">
        <v>0.54873270507010274</v>
      </c>
      <c r="N13" s="687">
        <v>0.5600837489126943</v>
      </c>
      <c r="O13" s="688">
        <v>-1.0999999999999999</v>
      </c>
      <c r="P13" s="685">
        <v>237801</v>
      </c>
      <c r="Q13" s="685">
        <v>238883</v>
      </c>
      <c r="R13" s="686">
        <v>-4.5294139809027847E-3</v>
      </c>
      <c r="S13" s="685">
        <v>433364</v>
      </c>
      <c r="T13" s="685">
        <v>426513</v>
      </c>
      <c r="U13" s="686">
        <v>1.6062816373709595E-2</v>
      </c>
      <c r="V13" s="685">
        <v>554858</v>
      </c>
      <c r="W13" s="685">
        <v>548475</v>
      </c>
      <c r="X13" s="686">
        <v>1.1637722776790191E-2</v>
      </c>
      <c r="Y13" s="689">
        <v>2.2174185839257952</v>
      </c>
      <c r="Z13" s="690">
        <v>2.2419036407558646</v>
      </c>
    </row>
    <row r="14" spans="1:26" ht="15">
      <c r="A14" s="553" t="s">
        <v>58</v>
      </c>
      <c r="B14" s="545" t="s">
        <v>53</v>
      </c>
      <c r="C14" s="546">
        <v>16655</v>
      </c>
      <c r="D14" s="546">
        <v>19266</v>
      </c>
      <c r="E14" s="547">
        <v>-0.13552372054396347</v>
      </c>
      <c r="F14" s="546">
        <v>4128</v>
      </c>
      <c r="G14" s="546">
        <v>4156</v>
      </c>
      <c r="H14" s="547">
        <v>-6.7372473532242537E-3</v>
      </c>
      <c r="I14" s="546">
        <v>12527</v>
      </c>
      <c r="J14" s="546">
        <v>15110</v>
      </c>
      <c r="K14" s="547">
        <v>-0.17094639311714097</v>
      </c>
      <c r="L14" s="682"/>
      <c r="M14" s="549">
        <v>0.37724315248189738</v>
      </c>
      <c r="N14" s="549">
        <v>0.38015193536717712</v>
      </c>
      <c r="O14" s="550">
        <v>-0.3</v>
      </c>
      <c r="P14" s="546">
        <v>14379</v>
      </c>
      <c r="Q14" s="546">
        <v>15763</v>
      </c>
      <c r="R14" s="547">
        <v>-8.780054558142486E-2</v>
      </c>
      <c r="S14" s="546">
        <v>38116</v>
      </c>
      <c r="T14" s="546">
        <v>41465</v>
      </c>
      <c r="U14" s="547">
        <v>-8.0766911853370316E-2</v>
      </c>
      <c r="V14" s="546">
        <v>33711</v>
      </c>
      <c r="W14" s="546">
        <v>39023</v>
      </c>
      <c r="X14" s="547">
        <v>-0.13612484944776157</v>
      </c>
      <c r="Y14" s="591">
        <v>2.0240768537976583</v>
      </c>
      <c r="Z14" s="552">
        <v>2.0254853109104123</v>
      </c>
    </row>
    <row r="15" spans="1:26" ht="15">
      <c r="A15" s="553"/>
      <c r="B15" s="545" t="s">
        <v>54</v>
      </c>
      <c r="C15" s="546">
        <v>77082</v>
      </c>
      <c r="D15" s="546">
        <v>78848</v>
      </c>
      <c r="E15" s="547">
        <v>-2.2397524350649352E-2</v>
      </c>
      <c r="F15" s="546">
        <v>46118</v>
      </c>
      <c r="G15" s="546">
        <v>48449</v>
      </c>
      <c r="H15" s="547">
        <v>-4.8112448141344508E-2</v>
      </c>
      <c r="I15" s="546">
        <v>30964</v>
      </c>
      <c r="J15" s="546">
        <v>30399</v>
      </c>
      <c r="K15" s="547">
        <v>1.8586137701898087E-2</v>
      </c>
      <c r="L15" s="682"/>
      <c r="M15" s="549">
        <v>0.64902300766922305</v>
      </c>
      <c r="N15" s="549">
        <v>0.71260472810715625</v>
      </c>
      <c r="O15" s="550">
        <v>-6.4</v>
      </c>
      <c r="P15" s="546">
        <v>97321</v>
      </c>
      <c r="Q15" s="546">
        <v>106828</v>
      </c>
      <c r="R15" s="547">
        <v>-8.8993522297524996E-2</v>
      </c>
      <c r="S15" s="546">
        <v>149950</v>
      </c>
      <c r="T15" s="546">
        <v>149912</v>
      </c>
      <c r="U15" s="547">
        <v>2.5348204279844173E-4</v>
      </c>
      <c r="V15" s="546">
        <v>200615</v>
      </c>
      <c r="W15" s="546">
        <v>209626</v>
      </c>
      <c r="X15" s="547">
        <v>-4.2986079970995968E-2</v>
      </c>
      <c r="Y15" s="591">
        <v>2.6026179912301184</v>
      </c>
      <c r="Z15" s="552">
        <v>2.6586089691558441</v>
      </c>
    </row>
    <row r="16" spans="1:26" ht="15.75" thickBot="1">
      <c r="A16" s="553"/>
      <c r="B16" s="545" t="s">
        <v>55</v>
      </c>
      <c r="C16" s="546">
        <v>246727</v>
      </c>
      <c r="D16" s="546">
        <v>253773</v>
      </c>
      <c r="E16" s="547">
        <v>-2.7764971056810615E-2</v>
      </c>
      <c r="F16" s="546">
        <v>167565</v>
      </c>
      <c r="G16" s="546">
        <v>166429</v>
      </c>
      <c r="H16" s="547">
        <v>6.8257334959652468E-3</v>
      </c>
      <c r="I16" s="546">
        <v>79162</v>
      </c>
      <c r="J16" s="546">
        <v>87344</v>
      </c>
      <c r="K16" s="547">
        <v>-9.3675581608353181E-2</v>
      </c>
      <c r="L16" s="682"/>
      <c r="M16" s="549">
        <v>0.71440883749547934</v>
      </c>
      <c r="N16" s="549">
        <v>0.77411948216878057</v>
      </c>
      <c r="O16" s="550">
        <v>-6</v>
      </c>
      <c r="P16" s="546">
        <v>304211</v>
      </c>
      <c r="Q16" s="546">
        <v>336478</v>
      </c>
      <c r="R16" s="547">
        <v>-9.58963141721004E-2</v>
      </c>
      <c r="S16" s="546">
        <v>425822</v>
      </c>
      <c r="T16" s="546">
        <v>434659</v>
      </c>
      <c r="U16" s="547">
        <v>-2.0330880069203673E-2</v>
      </c>
      <c r="V16" s="546">
        <v>745372</v>
      </c>
      <c r="W16" s="546">
        <v>805454</v>
      </c>
      <c r="X16" s="547">
        <v>-7.4593955706967752E-2</v>
      </c>
      <c r="Y16" s="591">
        <v>3.021039448459228</v>
      </c>
      <c r="Z16" s="552">
        <v>3.1739152707340814</v>
      </c>
    </row>
    <row r="17" spans="1:26" ht="15.75" thickBot="1">
      <c r="A17" s="683" t="s">
        <v>56</v>
      </c>
      <c r="B17" s="684"/>
      <c r="C17" s="685">
        <v>340464</v>
      </c>
      <c r="D17" s="685">
        <v>351887</v>
      </c>
      <c r="E17" s="686">
        <v>-3.2462125625555928E-2</v>
      </c>
      <c r="F17" s="685">
        <v>217811</v>
      </c>
      <c r="G17" s="685">
        <v>219034</v>
      </c>
      <c r="H17" s="686">
        <v>-5.5836080243249903E-3</v>
      </c>
      <c r="I17" s="685">
        <v>122653</v>
      </c>
      <c r="J17" s="685">
        <v>132853</v>
      </c>
      <c r="K17" s="686">
        <v>-7.6776587657034462E-2</v>
      </c>
      <c r="L17" s="682"/>
      <c r="M17" s="687">
        <v>0.67750306244787317</v>
      </c>
      <c r="N17" s="687">
        <v>0.73329489038969009</v>
      </c>
      <c r="O17" s="688">
        <v>-5.6000000000000005</v>
      </c>
      <c r="P17" s="685">
        <v>415911</v>
      </c>
      <c r="Q17" s="685">
        <v>459069</v>
      </c>
      <c r="R17" s="686">
        <v>-9.4012011266280227E-2</v>
      </c>
      <c r="S17" s="685">
        <v>613888</v>
      </c>
      <c r="T17" s="685">
        <v>626036</v>
      </c>
      <c r="U17" s="686">
        <v>-1.9404634877227506E-2</v>
      </c>
      <c r="V17" s="685">
        <v>979698</v>
      </c>
      <c r="W17" s="685">
        <v>1054103</v>
      </c>
      <c r="X17" s="686">
        <v>-7.0586081246329813E-2</v>
      </c>
      <c r="Y17" s="689">
        <v>2.8775377132384041</v>
      </c>
      <c r="Z17" s="690">
        <v>2.9955724422897125</v>
      </c>
    </row>
    <row r="18" spans="1:26" ht="15">
      <c r="A18" s="553" t="s">
        <v>59</v>
      </c>
      <c r="B18" s="545" t="s">
        <v>53</v>
      </c>
      <c r="C18" s="546">
        <v>32691</v>
      </c>
      <c r="D18" s="546">
        <v>31859</v>
      </c>
      <c r="E18" s="547">
        <v>2.6115069525094951E-2</v>
      </c>
      <c r="F18" s="546">
        <v>9249</v>
      </c>
      <c r="G18" s="546">
        <v>9429</v>
      </c>
      <c r="H18" s="547">
        <v>-1.9090041361756283E-2</v>
      </c>
      <c r="I18" s="546">
        <v>23442</v>
      </c>
      <c r="J18" s="546">
        <v>22430</v>
      </c>
      <c r="K18" s="547">
        <v>4.5118145341061081E-2</v>
      </c>
      <c r="L18" s="682"/>
      <c r="M18" s="549">
        <v>0.44183516764781161</v>
      </c>
      <c r="N18" s="549">
        <v>0.44521326862396488</v>
      </c>
      <c r="O18" s="550">
        <v>-0.3</v>
      </c>
      <c r="P18" s="546">
        <v>27620</v>
      </c>
      <c r="Q18" s="546">
        <v>27796</v>
      </c>
      <c r="R18" s="547">
        <v>-6.3318463088214132E-3</v>
      </c>
      <c r="S18" s="546">
        <v>62512</v>
      </c>
      <c r="T18" s="546">
        <v>62433</v>
      </c>
      <c r="U18" s="547">
        <v>1.2653564621274006E-3</v>
      </c>
      <c r="V18" s="546">
        <v>57307</v>
      </c>
      <c r="W18" s="546">
        <v>57649</v>
      </c>
      <c r="X18" s="547">
        <v>-5.9324532949400688E-3</v>
      </c>
      <c r="Y18" s="591">
        <v>1.7529901196047841</v>
      </c>
      <c r="Z18" s="552">
        <v>1.8095043786685081</v>
      </c>
    </row>
    <row r="19" spans="1:26" ht="15.75" thickBot="1">
      <c r="A19" s="553"/>
      <c r="B19" s="545" t="s">
        <v>60</v>
      </c>
      <c r="C19" s="546">
        <v>77181</v>
      </c>
      <c r="D19" s="546">
        <v>73549</v>
      </c>
      <c r="E19" s="547">
        <v>4.9382044623312346E-2</v>
      </c>
      <c r="F19" s="546">
        <v>36981</v>
      </c>
      <c r="G19" s="546">
        <v>34856</v>
      </c>
      <c r="H19" s="547">
        <v>6.0965113610282305E-2</v>
      </c>
      <c r="I19" s="546">
        <v>40200</v>
      </c>
      <c r="J19" s="546">
        <v>38693</v>
      </c>
      <c r="K19" s="547">
        <v>3.8947613263380976E-2</v>
      </c>
      <c r="L19" s="682"/>
      <c r="M19" s="549">
        <v>0.64520482257843537</v>
      </c>
      <c r="N19" s="549">
        <v>0.62924339915686711</v>
      </c>
      <c r="O19" s="550">
        <v>1.6</v>
      </c>
      <c r="P19" s="546">
        <v>94187</v>
      </c>
      <c r="Q19" s="546">
        <v>93588</v>
      </c>
      <c r="R19" s="547">
        <v>6.4003932128050608E-3</v>
      </c>
      <c r="S19" s="546">
        <v>145980</v>
      </c>
      <c r="T19" s="546">
        <v>148731</v>
      </c>
      <c r="U19" s="547">
        <v>-1.8496480222683905E-2</v>
      </c>
      <c r="V19" s="546">
        <v>181500</v>
      </c>
      <c r="W19" s="546">
        <v>176355</v>
      </c>
      <c r="X19" s="547">
        <v>2.917410904142213E-2</v>
      </c>
      <c r="Y19" s="591">
        <v>2.3516150347883547</v>
      </c>
      <c r="Z19" s="552">
        <v>2.3977892289494078</v>
      </c>
    </row>
    <row r="20" spans="1:26" ht="15.75" thickBot="1">
      <c r="A20" s="683" t="s">
        <v>56</v>
      </c>
      <c r="B20" s="684"/>
      <c r="C20" s="685">
        <v>109872</v>
      </c>
      <c r="D20" s="685">
        <v>105408</v>
      </c>
      <c r="E20" s="686">
        <v>4.2349726775956283E-2</v>
      </c>
      <c r="F20" s="685">
        <v>46230</v>
      </c>
      <c r="G20" s="685">
        <v>44285</v>
      </c>
      <c r="H20" s="686">
        <v>4.3920063226826241E-2</v>
      </c>
      <c r="I20" s="685">
        <v>63642</v>
      </c>
      <c r="J20" s="685">
        <v>61123</v>
      </c>
      <c r="K20" s="686">
        <v>4.1211982396152022E-2</v>
      </c>
      <c r="L20" s="682"/>
      <c r="M20" s="687">
        <v>0.58422865145904879</v>
      </c>
      <c r="N20" s="687">
        <v>0.57483283135382923</v>
      </c>
      <c r="O20" s="688">
        <v>0.89999999999999991</v>
      </c>
      <c r="P20" s="685">
        <v>121807</v>
      </c>
      <c r="Q20" s="685">
        <v>121384</v>
      </c>
      <c r="R20" s="686">
        <v>3.4848085414881697E-3</v>
      </c>
      <c r="S20" s="685">
        <v>208492</v>
      </c>
      <c r="T20" s="685">
        <v>211164</v>
      </c>
      <c r="U20" s="686">
        <v>-1.2653672027428918E-2</v>
      </c>
      <c r="V20" s="685">
        <v>238807</v>
      </c>
      <c r="W20" s="685">
        <v>234004</v>
      </c>
      <c r="X20" s="686">
        <v>2.0525290165980068E-2</v>
      </c>
      <c r="Y20" s="689">
        <v>2.1735018931119847</v>
      </c>
      <c r="Z20" s="690">
        <v>2.2199833029751064</v>
      </c>
    </row>
    <row r="21" spans="1:26" ht="15">
      <c r="A21" s="544" t="s">
        <v>61</v>
      </c>
      <c r="B21" s="545" t="s">
        <v>53</v>
      </c>
      <c r="C21" s="546">
        <v>19023</v>
      </c>
      <c r="D21" s="546">
        <v>19369</v>
      </c>
      <c r="E21" s="547">
        <v>-1.786359646858382E-2</v>
      </c>
      <c r="F21" s="546">
        <v>8332</v>
      </c>
      <c r="G21" s="546">
        <v>9031</v>
      </c>
      <c r="H21" s="547">
        <v>-7.7400066437825266E-2</v>
      </c>
      <c r="I21" s="546">
        <v>10691</v>
      </c>
      <c r="J21" s="546">
        <v>10338</v>
      </c>
      <c r="K21" s="547">
        <v>3.4145869607274136E-2</v>
      </c>
      <c r="L21" s="682"/>
      <c r="M21" s="549">
        <v>0.59415346522145585</v>
      </c>
      <c r="N21" s="549">
        <v>0.59236443836033159</v>
      </c>
      <c r="O21" s="550">
        <v>0.2</v>
      </c>
      <c r="P21" s="546">
        <v>23516</v>
      </c>
      <c r="Q21" s="546">
        <v>23367</v>
      </c>
      <c r="R21" s="547">
        <v>6.3765138871057477E-3</v>
      </c>
      <c r="S21" s="546">
        <v>39579</v>
      </c>
      <c r="T21" s="546">
        <v>39447</v>
      </c>
      <c r="U21" s="547">
        <v>3.3462620731614569E-3</v>
      </c>
      <c r="V21" s="546">
        <v>43921</v>
      </c>
      <c r="W21" s="546">
        <v>42782</v>
      </c>
      <c r="X21" s="547">
        <v>2.6623346267121685E-2</v>
      </c>
      <c r="Y21" s="591">
        <v>2.3088366713977817</v>
      </c>
      <c r="Z21" s="552">
        <v>2.2087872373380142</v>
      </c>
    </row>
    <row r="22" spans="1:26" ht="15.75" thickBot="1">
      <c r="A22" s="554"/>
      <c r="B22" s="545" t="s">
        <v>54</v>
      </c>
      <c r="C22" s="546">
        <v>72862</v>
      </c>
      <c r="D22" s="546">
        <v>70337</v>
      </c>
      <c r="E22" s="547">
        <v>3.5898602442526691E-2</v>
      </c>
      <c r="F22" s="546">
        <v>43853</v>
      </c>
      <c r="G22" s="546">
        <v>39224</v>
      </c>
      <c r="H22" s="547">
        <v>0.11801448093004283</v>
      </c>
      <c r="I22" s="546">
        <v>29009</v>
      </c>
      <c r="J22" s="546">
        <v>31113</v>
      </c>
      <c r="K22" s="547">
        <v>-6.762446565744222E-2</v>
      </c>
      <c r="L22" s="682"/>
      <c r="M22" s="549">
        <v>0.762385741077098</v>
      </c>
      <c r="N22" s="549">
        <v>0.76247864503211937</v>
      </c>
      <c r="O22" s="550">
        <v>0</v>
      </c>
      <c r="P22" s="546">
        <v>103256</v>
      </c>
      <c r="Q22" s="546">
        <v>98635</v>
      </c>
      <c r="R22" s="547">
        <v>4.6849495615146751E-2</v>
      </c>
      <c r="S22" s="546">
        <v>135438</v>
      </c>
      <c r="T22" s="546">
        <v>129361</v>
      </c>
      <c r="U22" s="547">
        <v>4.6977064184723374E-2</v>
      </c>
      <c r="V22" s="546">
        <v>235156</v>
      </c>
      <c r="W22" s="546">
        <v>229715</v>
      </c>
      <c r="X22" s="547">
        <v>2.368587162353351E-2</v>
      </c>
      <c r="Y22" s="591">
        <v>3.2274162114682552</v>
      </c>
      <c r="Z22" s="552">
        <v>3.2659197861722848</v>
      </c>
    </row>
    <row r="23" spans="1:26" ht="15.75" thickBot="1">
      <c r="A23" s="683" t="s">
        <v>56</v>
      </c>
      <c r="B23" s="684"/>
      <c r="C23" s="685">
        <v>91885</v>
      </c>
      <c r="D23" s="685">
        <v>89706</v>
      </c>
      <c r="E23" s="686">
        <v>2.4290459946937775E-2</v>
      </c>
      <c r="F23" s="685">
        <v>52185</v>
      </c>
      <c r="G23" s="685">
        <v>48255</v>
      </c>
      <c r="H23" s="686">
        <v>8.144233758159776E-2</v>
      </c>
      <c r="I23" s="685">
        <v>39700</v>
      </c>
      <c r="J23" s="685">
        <v>41451</v>
      </c>
      <c r="K23" s="686">
        <v>-4.2242647945767292E-2</v>
      </c>
      <c r="L23" s="691"/>
      <c r="M23" s="687">
        <v>0.72434106401092468</v>
      </c>
      <c r="N23" s="687">
        <v>0.72272641107056534</v>
      </c>
      <c r="O23" s="688">
        <v>0.2</v>
      </c>
      <c r="P23" s="685">
        <v>126772</v>
      </c>
      <c r="Q23" s="685">
        <v>122002</v>
      </c>
      <c r="R23" s="686">
        <v>3.9097719709512958E-2</v>
      </c>
      <c r="S23" s="685">
        <v>175017</v>
      </c>
      <c r="T23" s="685">
        <v>168808</v>
      </c>
      <c r="U23" s="686">
        <v>3.6781432159613291E-2</v>
      </c>
      <c r="V23" s="685">
        <v>279077</v>
      </c>
      <c r="W23" s="685">
        <v>272497</v>
      </c>
      <c r="X23" s="686">
        <v>2.4147054829961431E-2</v>
      </c>
      <c r="Y23" s="689">
        <v>3.0372422049300756</v>
      </c>
      <c r="Z23" s="690">
        <v>3.0376674915836177</v>
      </c>
    </row>
    <row r="24" spans="1:26" s="592" customFormat="1" ht="4.5" customHeight="1" thickBot="1">
      <c r="A24" s="589"/>
      <c r="B24" s="589"/>
      <c r="C24" s="608"/>
      <c r="D24" s="608"/>
      <c r="E24" s="549" t="e">
        <v>#DIV/0!</v>
      </c>
      <c r="F24" s="608"/>
      <c r="G24" s="608"/>
      <c r="H24" s="549" t="e">
        <v>#DIV/0!</v>
      </c>
      <c r="I24" s="608"/>
      <c r="J24" s="608"/>
      <c r="K24" s="549" t="e">
        <v>#DIV/0!</v>
      </c>
      <c r="L24" s="692"/>
      <c r="M24" s="610"/>
      <c r="N24" s="610"/>
      <c r="O24" s="591">
        <v>0</v>
      </c>
      <c r="P24" s="608"/>
      <c r="Q24" s="608"/>
      <c r="R24" s="549" t="e">
        <v>#DIV/0!</v>
      </c>
      <c r="S24" s="608"/>
      <c r="T24" s="608"/>
      <c r="U24" s="549" t="e">
        <v>#DIV/0!</v>
      </c>
      <c r="V24" s="608"/>
      <c r="W24" s="608"/>
      <c r="X24" s="549" t="e">
        <v>#DIV/0!</v>
      </c>
      <c r="Y24" s="591" t="e">
        <v>#DIV/0!</v>
      </c>
      <c r="Z24" s="591" t="e">
        <v>#DIV/0!</v>
      </c>
    </row>
    <row r="25" spans="1:26" ht="16.5" thickBot="1">
      <c r="A25" s="693" t="s">
        <v>62</v>
      </c>
      <c r="B25" s="694"/>
      <c r="C25" s="695">
        <v>1878961</v>
      </c>
      <c r="D25" s="695">
        <v>1866694</v>
      </c>
      <c r="E25" s="696">
        <v>6.5715109171615698E-3</v>
      </c>
      <c r="F25" s="695">
        <v>1274410</v>
      </c>
      <c r="G25" s="695">
        <v>1270400</v>
      </c>
      <c r="H25" s="696">
        <v>3.156486146095718E-3</v>
      </c>
      <c r="I25" s="695">
        <v>604551</v>
      </c>
      <c r="J25" s="695">
        <v>596294</v>
      </c>
      <c r="K25" s="696">
        <v>1.3847196181749271E-2</v>
      </c>
      <c r="L25" s="597"/>
      <c r="M25" s="697">
        <v>0.72760429353799994</v>
      </c>
      <c r="N25" s="697">
        <v>0.75554094508949277</v>
      </c>
      <c r="O25" s="698">
        <v>-2.8000000000000003</v>
      </c>
      <c r="P25" s="695">
        <v>2401522</v>
      </c>
      <c r="Q25" s="695">
        <v>2490235</v>
      </c>
      <c r="R25" s="696">
        <v>-3.5624348706045812E-2</v>
      </c>
      <c r="S25" s="695">
        <v>3300588</v>
      </c>
      <c r="T25" s="695">
        <v>3295963</v>
      </c>
      <c r="U25" s="696">
        <v>1.4032317717158839E-3</v>
      </c>
      <c r="V25" s="695">
        <v>4840991</v>
      </c>
      <c r="W25" s="695">
        <v>4967967</v>
      </c>
      <c r="X25" s="696">
        <v>-2.5558945943078931E-2</v>
      </c>
      <c r="Y25" s="699">
        <v>2.5764190954468984</v>
      </c>
      <c r="Z25" s="700">
        <v>2.6613719227682737</v>
      </c>
    </row>
    <row r="26" spans="1:26" ht="11.25" customHeight="1" thickBot="1">
      <c r="A26" s="647"/>
      <c r="B26" s="647"/>
      <c r="C26" s="701"/>
      <c r="D26" s="701"/>
      <c r="E26" s="702"/>
      <c r="F26" s="701"/>
      <c r="G26" s="701"/>
      <c r="H26" s="702"/>
      <c r="I26" s="701"/>
      <c r="J26" s="701"/>
      <c r="K26" s="702"/>
      <c r="L26" s="648"/>
      <c r="M26" s="702"/>
      <c r="N26" s="702"/>
      <c r="O26" s="703"/>
      <c r="P26" s="701"/>
      <c r="Q26" s="701"/>
      <c r="R26" s="702"/>
      <c r="S26" s="701"/>
      <c r="T26" s="701"/>
      <c r="U26" s="702"/>
      <c r="V26" s="701"/>
      <c r="W26" s="701"/>
      <c r="X26" s="702"/>
      <c r="Y26" s="703"/>
      <c r="Z26" s="703"/>
    </row>
    <row r="27" spans="1:26" ht="16.5" thickBot="1">
      <c r="A27" s="593" t="s">
        <v>63</v>
      </c>
      <c r="B27" s="594"/>
      <c r="C27" s="595">
        <v>87677</v>
      </c>
      <c r="D27" s="595">
        <v>85881</v>
      </c>
      <c r="E27" s="596">
        <v>2.0912658213108837E-2</v>
      </c>
      <c r="F27" s="595">
        <v>18318</v>
      </c>
      <c r="G27" s="595">
        <v>19039</v>
      </c>
      <c r="H27" s="596">
        <v>-3.7869636010294659E-2</v>
      </c>
      <c r="I27" s="595">
        <v>69359</v>
      </c>
      <c r="J27" s="595">
        <v>66842</v>
      </c>
      <c r="K27" s="596">
        <v>3.7655964812543012E-2</v>
      </c>
      <c r="L27" s="597"/>
      <c r="M27" s="598">
        <v>0.47180140454025804</v>
      </c>
      <c r="N27" s="598">
        <v>0.46898991170255749</v>
      </c>
      <c r="O27" s="599">
        <v>0.3</v>
      </c>
      <c r="P27" s="595">
        <v>72221</v>
      </c>
      <c r="Q27" s="595">
        <v>70802</v>
      </c>
      <c r="R27" s="596">
        <v>2.0041806728623487E-2</v>
      </c>
      <c r="S27" s="595">
        <v>153075</v>
      </c>
      <c r="T27" s="595">
        <v>150967</v>
      </c>
      <c r="U27" s="596">
        <v>1.3963316486384441E-2</v>
      </c>
      <c r="V27" s="595">
        <v>182256</v>
      </c>
      <c r="W27" s="595">
        <v>177302</v>
      </c>
      <c r="X27" s="596">
        <v>2.7941027173974349E-2</v>
      </c>
      <c r="Y27" s="704">
        <v>2.078720759150062</v>
      </c>
      <c r="Z27" s="601">
        <v>2.0645078655348681</v>
      </c>
    </row>
    <row r="28" spans="1:26">
      <c r="O28" s="602"/>
    </row>
    <row r="30" spans="1:26" ht="24" thickBot="1">
      <c r="A30" s="526" t="s">
        <v>64</v>
      </c>
      <c r="B30" s="526"/>
      <c r="C30" s="526"/>
      <c r="D30" s="526"/>
      <c r="E30" s="526"/>
      <c r="F30" s="526"/>
      <c r="G30" s="526"/>
      <c r="H30" s="526"/>
      <c r="I30" s="526"/>
      <c r="J30" s="526"/>
      <c r="K30" s="526"/>
      <c r="L30" s="526"/>
      <c r="M30" s="526"/>
      <c r="N30" s="526"/>
      <c r="O30" s="526"/>
      <c r="P30" s="526"/>
      <c r="Q30" s="526"/>
      <c r="R30" s="526"/>
      <c r="S30" s="526"/>
      <c r="T30" s="526"/>
      <c r="U30" s="526"/>
      <c r="V30" s="526"/>
      <c r="W30" s="526"/>
      <c r="X30" s="526"/>
      <c r="Y30" s="526"/>
      <c r="Z30" s="526"/>
    </row>
    <row r="31" spans="1:26" ht="15">
      <c r="A31" s="527"/>
      <c r="B31" s="528"/>
      <c r="C31" s="529" t="s">
        <v>39</v>
      </c>
      <c r="D31" s="529"/>
      <c r="E31" s="530" t="s">
        <v>40</v>
      </c>
      <c r="F31" s="529" t="s">
        <v>41</v>
      </c>
      <c r="G31" s="529"/>
      <c r="H31" s="530" t="s">
        <v>40</v>
      </c>
      <c r="I31" s="529" t="s">
        <v>42</v>
      </c>
      <c r="J31" s="529"/>
      <c r="K31" s="531" t="s">
        <v>40</v>
      </c>
      <c r="L31" s="532"/>
      <c r="M31" s="533" t="s">
        <v>43</v>
      </c>
      <c r="N31" s="533"/>
      <c r="O31" s="530" t="s">
        <v>44</v>
      </c>
      <c r="P31" s="529" t="s">
        <v>45</v>
      </c>
      <c r="Q31" s="529"/>
      <c r="R31" s="530" t="s">
        <v>40</v>
      </c>
      <c r="S31" s="529" t="s">
        <v>46</v>
      </c>
      <c r="T31" s="529"/>
      <c r="U31" s="530" t="s">
        <v>40</v>
      </c>
      <c r="V31" s="529" t="s">
        <v>47</v>
      </c>
      <c r="W31" s="529"/>
      <c r="X31" s="530" t="s">
        <v>40</v>
      </c>
      <c r="Y31" s="529" t="s">
        <v>48</v>
      </c>
      <c r="Z31" s="535"/>
    </row>
    <row r="32" spans="1:26" ht="28.5" customHeight="1" thickBot="1">
      <c r="A32" s="604" t="s">
        <v>50</v>
      </c>
      <c r="B32" s="605"/>
      <c r="C32" s="538">
        <v>2016</v>
      </c>
      <c r="D32" s="538">
        <v>2015</v>
      </c>
      <c r="E32" s="539" t="s">
        <v>51</v>
      </c>
      <c r="F32" s="538">
        <v>2016</v>
      </c>
      <c r="G32" s="538">
        <v>2015</v>
      </c>
      <c r="H32" s="539" t="s">
        <v>51</v>
      </c>
      <c r="I32" s="538">
        <v>2016</v>
      </c>
      <c r="J32" s="538">
        <v>2015</v>
      </c>
      <c r="K32" s="539" t="s">
        <v>51</v>
      </c>
      <c r="L32" s="540"/>
      <c r="M32" s="541">
        <v>2016</v>
      </c>
      <c r="N32" s="681">
        <v>2015</v>
      </c>
      <c r="O32" s="539" t="s">
        <v>51</v>
      </c>
      <c r="P32" s="538">
        <v>2016</v>
      </c>
      <c r="Q32" s="538">
        <v>2015</v>
      </c>
      <c r="R32" s="539" t="s">
        <v>51</v>
      </c>
      <c r="S32" s="538">
        <v>2016</v>
      </c>
      <c r="T32" s="538">
        <v>2015</v>
      </c>
      <c r="U32" s="539" t="s">
        <v>51</v>
      </c>
      <c r="V32" s="538">
        <v>2016</v>
      </c>
      <c r="W32" s="538">
        <v>2015</v>
      </c>
      <c r="X32" s="539" t="s">
        <v>51</v>
      </c>
      <c r="Y32" s="538">
        <v>2016</v>
      </c>
      <c r="Z32" s="543">
        <v>2015</v>
      </c>
    </row>
    <row r="33" spans="1:26" ht="15">
      <c r="A33" s="606" t="s">
        <v>53</v>
      </c>
      <c r="B33" s="607"/>
      <c r="C33" s="546">
        <f>C7+C11+C14+C18+C21</f>
        <v>295443</v>
      </c>
      <c r="D33" s="546">
        <f>D7+D11+D14+D18+D21</f>
        <v>297415</v>
      </c>
      <c r="E33" s="547">
        <f>(C33-D33)/D33</f>
        <v>-6.6304658473849672E-3</v>
      </c>
      <c r="F33" s="546">
        <f>F7+F11+F14+F18+F21</f>
        <v>129055</v>
      </c>
      <c r="G33" s="546">
        <f>G7+G11+G14+G18+G21</f>
        <v>134101</v>
      </c>
      <c r="H33" s="547">
        <f>(F33-G33)/G33</f>
        <v>-3.7628354747541032E-2</v>
      </c>
      <c r="I33" s="546">
        <f>I7+I11+I14+I18+I21</f>
        <v>166388</v>
      </c>
      <c r="J33" s="546">
        <f>J7+J11+J14+J18+J21</f>
        <v>163314</v>
      </c>
      <c r="K33" s="547">
        <f>(I33-J33)/J33</f>
        <v>1.882263614876863E-2</v>
      </c>
      <c r="L33" s="706"/>
      <c r="M33" s="549">
        <f t="shared" ref="M33:N35" si="0">P33/S33</f>
        <v>0.51356174033049895</v>
      </c>
      <c r="N33" s="549">
        <f t="shared" si="0"/>
        <v>0.52918682774163917</v>
      </c>
      <c r="O33" s="550">
        <f>ROUND(+M33-N33,3)*100</f>
        <v>-1.6</v>
      </c>
      <c r="P33" s="546">
        <f>P7+P11+P14+P18+P21</f>
        <v>285793</v>
      </c>
      <c r="Q33" s="546">
        <f>Q7+Q11+Q14+Q18+Q21</f>
        <v>297258</v>
      </c>
      <c r="R33" s="547">
        <f>(P33-Q33)/Q33</f>
        <v>-3.8569189054625946E-2</v>
      </c>
      <c r="S33" s="546">
        <f>S7+S11+S14+S18+S21</f>
        <v>556492</v>
      </c>
      <c r="T33" s="546">
        <f>T7+T11+T14+T18+T21</f>
        <v>561726</v>
      </c>
      <c r="U33" s="547">
        <f>(S33-T33)/T33</f>
        <v>-9.3177100579285993E-3</v>
      </c>
      <c r="V33" s="546">
        <f>V7+V11+V14+V18+V21</f>
        <v>608126</v>
      </c>
      <c r="W33" s="546">
        <f>W7+W11+W14+W18+W21</f>
        <v>624340</v>
      </c>
      <c r="X33" s="547">
        <f>(V33-W33)/W33</f>
        <v>-2.5969824134285807E-2</v>
      </c>
      <c r="Y33" s="707">
        <f t="shared" ref="Y33:Z35" si="1">V33/C33</f>
        <v>2.0583530494883955</v>
      </c>
      <c r="Z33" s="708">
        <f t="shared" si="1"/>
        <v>2.0992216263470236</v>
      </c>
    </row>
    <row r="34" spans="1:26" ht="15">
      <c r="A34" s="613" t="s">
        <v>54</v>
      </c>
      <c r="B34" s="614"/>
      <c r="C34" s="709">
        <f>C8+C12+C19+C15+C22</f>
        <v>566082</v>
      </c>
      <c r="D34" s="709">
        <f>D8+D12+D19+D15+D22</f>
        <v>524048</v>
      </c>
      <c r="E34" s="616">
        <f>(C34-D34)/D34</f>
        <v>8.0210209751778463E-2</v>
      </c>
      <c r="F34" s="709">
        <f>F8+F12+F19+F15+F22</f>
        <v>324070</v>
      </c>
      <c r="G34" s="709">
        <f>G8+G12+G19+G15+G22</f>
        <v>299524</v>
      </c>
      <c r="H34" s="616">
        <f>(F34-G34)/G34</f>
        <v>8.1950027376771137E-2</v>
      </c>
      <c r="I34" s="709">
        <f>I8+I12+I19+I15+I22</f>
        <v>242012</v>
      </c>
      <c r="J34" s="709">
        <f>J8+J12+J19+J15+J22</f>
        <v>224524</v>
      </c>
      <c r="K34" s="616">
        <f>(I34-J34)/J34</f>
        <v>7.7889223423776521E-2</v>
      </c>
      <c r="L34" s="706"/>
      <c r="M34" s="710">
        <f t="shared" si="0"/>
        <v>0.72813484260952577</v>
      </c>
      <c r="N34" s="711">
        <f t="shared" si="0"/>
        <v>0.73555656080755416</v>
      </c>
      <c r="O34" s="619">
        <f>ROUND(+M34-N34,3)*100</f>
        <v>-0.70000000000000007</v>
      </c>
      <c r="P34" s="709">
        <f>P8+P12+P19+P15+P22</f>
        <v>678053</v>
      </c>
      <c r="Q34" s="709">
        <f>Q8+Q12+Q19+Q15+Q22</f>
        <v>645534</v>
      </c>
      <c r="R34" s="616">
        <f>(P34-Q34)/Q34</f>
        <v>5.0375348161367177E-2</v>
      </c>
      <c r="S34" s="709">
        <f>S8+S12+S19+S15+S22</f>
        <v>931219</v>
      </c>
      <c r="T34" s="709">
        <f>T8+T12+T19+T15+T22</f>
        <v>877613</v>
      </c>
      <c r="U34" s="616">
        <f>(S34-T34)/T34</f>
        <v>6.1081592911682026E-2</v>
      </c>
      <c r="V34" s="709">
        <f>V8+V12+V19+V15+V22</f>
        <v>1395846</v>
      </c>
      <c r="W34" s="709">
        <f>W8+W12+W19+W15+W22</f>
        <v>1304800</v>
      </c>
      <c r="X34" s="616">
        <f>(V34-W34)/W34</f>
        <v>6.9777743715511958E-2</v>
      </c>
      <c r="Y34" s="712">
        <f t="shared" si="1"/>
        <v>2.4658017743012497</v>
      </c>
      <c r="Z34" s="713">
        <f t="shared" si="1"/>
        <v>2.4898482581748236</v>
      </c>
    </row>
    <row r="35" spans="1:26" ht="15.75" thickBot="1">
      <c r="A35" s="622" t="s">
        <v>55</v>
      </c>
      <c r="B35" s="623"/>
      <c r="C35" s="714">
        <f>C9+C16</f>
        <v>1017436</v>
      </c>
      <c r="D35" s="715">
        <f>D9+D16</f>
        <v>1045231</v>
      </c>
      <c r="E35" s="716">
        <f>(C35-D35)/D35</f>
        <v>-2.6592207846877866E-2</v>
      </c>
      <c r="F35" s="717">
        <f>F9+F16</f>
        <v>821285</v>
      </c>
      <c r="G35" s="715">
        <f>G9+G16</f>
        <v>836775</v>
      </c>
      <c r="H35" s="716">
        <f>(F35-G35)/G35</f>
        <v>-1.8511547309611305E-2</v>
      </c>
      <c r="I35" s="717">
        <f>I9+I16</f>
        <v>196151</v>
      </c>
      <c r="J35" s="715">
        <f>J9+J16</f>
        <v>208456</v>
      </c>
      <c r="K35" s="628">
        <f>(I35-J35)/J35</f>
        <v>-5.9029243581379287E-2</v>
      </c>
      <c r="L35" s="718"/>
      <c r="M35" s="719">
        <f t="shared" si="0"/>
        <v>0.79303560031927156</v>
      </c>
      <c r="N35" s="720">
        <f t="shared" si="0"/>
        <v>0.83347139754737631</v>
      </c>
      <c r="O35" s="721">
        <f>ROUND(+M35-N35,3)*100</f>
        <v>-4</v>
      </c>
      <c r="P35" s="717">
        <f>P9+P16</f>
        <v>1437676</v>
      </c>
      <c r="Q35" s="715">
        <f>Q9+Q16</f>
        <v>1547443</v>
      </c>
      <c r="R35" s="716">
        <f>(P35-Q35)/Q35</f>
        <v>-7.0934438295950156E-2</v>
      </c>
      <c r="S35" s="717">
        <f>S9+S16</f>
        <v>1812877</v>
      </c>
      <c r="T35" s="715">
        <f>T9+T16</f>
        <v>1856624</v>
      </c>
      <c r="U35" s="716">
        <f>(S35-T35)/T35</f>
        <v>-2.3562659967769458E-2</v>
      </c>
      <c r="V35" s="717">
        <f>V9+V16</f>
        <v>2837019</v>
      </c>
      <c r="W35" s="715">
        <f>W9+W16</f>
        <v>3038827</v>
      </c>
      <c r="X35" s="628">
        <f>(V35-W35)/W35</f>
        <v>-6.6409835110718712E-2</v>
      </c>
      <c r="Y35" s="722">
        <f t="shared" si="1"/>
        <v>2.788400449758019</v>
      </c>
      <c r="Z35" s="723">
        <f t="shared" si="1"/>
        <v>2.907325749044948</v>
      </c>
    </row>
    <row r="36" spans="1:26" s="592" customFormat="1" ht="4.5" customHeight="1" thickBot="1">
      <c r="A36" s="724"/>
      <c r="B36" s="724"/>
      <c r="C36" s="635"/>
      <c r="D36" s="635"/>
      <c r="E36" s="576"/>
      <c r="F36" s="635"/>
      <c r="G36" s="635"/>
      <c r="H36" s="576"/>
      <c r="I36" s="635"/>
      <c r="J36" s="635"/>
      <c r="K36" s="576"/>
      <c r="L36" s="638"/>
      <c r="M36" s="639"/>
      <c r="N36" s="639"/>
      <c r="O36" s="578"/>
      <c r="P36" s="635"/>
      <c r="Q36" s="635"/>
      <c r="R36" s="576"/>
      <c r="S36" s="635"/>
      <c r="T36" s="635"/>
      <c r="U36" s="576"/>
      <c r="V36" s="635"/>
      <c r="W36" s="635"/>
      <c r="X36" s="576"/>
      <c r="Y36" s="725"/>
      <c r="Z36" s="725"/>
    </row>
    <row r="37" spans="1:26" ht="16.5" thickBot="1">
      <c r="A37" s="693" t="s">
        <v>62</v>
      </c>
      <c r="B37" s="694"/>
      <c r="C37" s="695">
        <f>SUM(C33:C35)</f>
        <v>1878961</v>
      </c>
      <c r="D37" s="695">
        <f>SUM(D33:D35)</f>
        <v>1866694</v>
      </c>
      <c r="E37" s="696">
        <f>(C37-D37)/D37</f>
        <v>6.5715109171615698E-3</v>
      </c>
      <c r="F37" s="695">
        <f>SUM(F33:F35)</f>
        <v>1274410</v>
      </c>
      <c r="G37" s="695">
        <f>SUM(G33:G35)</f>
        <v>1270400</v>
      </c>
      <c r="H37" s="696">
        <f>(F37-G37)/G37</f>
        <v>3.156486146095718E-3</v>
      </c>
      <c r="I37" s="695">
        <f>SUM(I33:I35)</f>
        <v>604551</v>
      </c>
      <c r="J37" s="695">
        <f>SUM(J33:J35)</f>
        <v>596294</v>
      </c>
      <c r="K37" s="696">
        <f>(I37-J37)/J37</f>
        <v>1.3847196181749271E-2</v>
      </c>
      <c r="L37" s="584"/>
      <c r="M37" s="697">
        <f>P37/S37</f>
        <v>0.72760429353799994</v>
      </c>
      <c r="N37" s="697">
        <f>Q37/T37</f>
        <v>0.75554094508949277</v>
      </c>
      <c r="O37" s="698">
        <f>ROUND(+M37-N37,3)*100</f>
        <v>-2.8000000000000003</v>
      </c>
      <c r="P37" s="695">
        <f>SUM(P33:P35)</f>
        <v>2401522</v>
      </c>
      <c r="Q37" s="695">
        <f>SUM(Q33:Q35)</f>
        <v>2490235</v>
      </c>
      <c r="R37" s="696">
        <f>(P37-Q37)/Q37</f>
        <v>-3.5624348706045812E-2</v>
      </c>
      <c r="S37" s="695">
        <f>SUM(S33:S35)</f>
        <v>3300588</v>
      </c>
      <c r="T37" s="695">
        <f>SUM(T33:T35)</f>
        <v>3295963</v>
      </c>
      <c r="U37" s="696">
        <f>(S37-T37)/T37</f>
        <v>1.4032317717158839E-3</v>
      </c>
      <c r="V37" s="695">
        <f>SUM(V33:V35)</f>
        <v>4840991</v>
      </c>
      <c r="W37" s="695">
        <f>SUM(W33:W35)</f>
        <v>4967967</v>
      </c>
      <c r="X37" s="696">
        <f>(V37-W37)/W37</f>
        <v>-2.5558945943078931E-2</v>
      </c>
      <c r="Y37" s="726">
        <f>V37/C37</f>
        <v>2.5764190954468984</v>
      </c>
      <c r="Z37" s="727">
        <f>W37/D37</f>
        <v>2.6613719227682737</v>
      </c>
    </row>
    <row r="38" spans="1:26" ht="11.25" customHeight="1">
      <c r="A38" s="647"/>
      <c r="B38" s="647"/>
      <c r="C38" s="647"/>
      <c r="D38" s="647"/>
      <c r="E38" s="648"/>
      <c r="F38" s="647"/>
      <c r="G38" s="647"/>
      <c r="H38" s="648"/>
      <c r="I38" s="647"/>
      <c r="J38" s="647"/>
      <c r="K38" s="648"/>
      <c r="L38" s="647"/>
      <c r="M38" s="649"/>
      <c r="N38" s="649"/>
      <c r="O38" s="648"/>
      <c r="P38" s="647"/>
      <c r="Q38" s="647"/>
      <c r="R38" s="648"/>
      <c r="S38" s="647"/>
      <c r="T38" s="647"/>
      <c r="U38" s="648"/>
    </row>
    <row r="39" spans="1:26">
      <c r="C39" s="650"/>
      <c r="D39" s="650"/>
      <c r="E39" s="728"/>
      <c r="F39" s="650"/>
      <c r="G39" s="650"/>
      <c r="H39" s="728"/>
      <c r="I39" s="650"/>
    </row>
    <row r="40" spans="1:26" ht="24" thickBot="1">
      <c r="A40" s="526" t="s">
        <v>65</v>
      </c>
      <c r="B40" s="526"/>
      <c r="C40" s="526"/>
      <c r="D40" s="526"/>
      <c r="E40" s="526"/>
      <c r="F40" s="526"/>
      <c r="G40" s="526"/>
      <c r="H40" s="526"/>
      <c r="I40" s="526"/>
      <c r="J40" s="526"/>
      <c r="K40" s="526"/>
      <c r="L40" s="526"/>
      <c r="M40" s="526"/>
      <c r="N40" s="526"/>
      <c r="O40" s="526"/>
      <c r="P40" s="526"/>
      <c r="Q40" s="526"/>
      <c r="R40" s="526"/>
      <c r="S40" s="526"/>
      <c r="T40" s="526"/>
      <c r="U40" s="526"/>
      <c r="V40" s="526"/>
      <c r="W40" s="526"/>
      <c r="X40" s="526"/>
      <c r="Y40" s="526"/>
      <c r="Z40" s="526"/>
    </row>
    <row r="41" spans="1:26" ht="15">
      <c r="A41" s="527"/>
      <c r="B41" s="528"/>
      <c r="C41" s="529" t="s">
        <v>39</v>
      </c>
      <c r="D41" s="529"/>
      <c r="E41" s="530" t="s">
        <v>40</v>
      </c>
      <c r="F41" s="529" t="s">
        <v>41</v>
      </c>
      <c r="G41" s="529"/>
      <c r="H41" s="530" t="s">
        <v>40</v>
      </c>
      <c r="I41" s="529" t="s">
        <v>42</v>
      </c>
      <c r="J41" s="529"/>
      <c r="K41" s="531" t="s">
        <v>40</v>
      </c>
      <c r="L41" s="532"/>
      <c r="M41" s="533" t="s">
        <v>43</v>
      </c>
      <c r="N41" s="533"/>
      <c r="O41" s="530" t="s">
        <v>44</v>
      </c>
      <c r="P41" s="529" t="s">
        <v>45</v>
      </c>
      <c r="Q41" s="529"/>
      <c r="R41" s="530" t="s">
        <v>40</v>
      </c>
      <c r="S41" s="529" t="s">
        <v>46</v>
      </c>
      <c r="T41" s="529"/>
      <c r="U41" s="530" t="s">
        <v>40</v>
      </c>
      <c r="V41" s="529" t="s">
        <v>47</v>
      </c>
      <c r="W41" s="529"/>
      <c r="X41" s="530" t="s">
        <v>40</v>
      </c>
      <c r="Y41" s="529" t="s">
        <v>48</v>
      </c>
      <c r="Z41" s="535"/>
    </row>
    <row r="42" spans="1:26" ht="15.75" thickBot="1">
      <c r="A42" s="651" t="s">
        <v>49</v>
      </c>
      <c r="B42" s="652"/>
      <c r="C42" s="538">
        <v>2016</v>
      </c>
      <c r="D42" s="538">
        <v>2015</v>
      </c>
      <c r="E42" s="539" t="s">
        <v>51</v>
      </c>
      <c r="F42" s="538">
        <v>2016</v>
      </c>
      <c r="G42" s="538">
        <v>2015</v>
      </c>
      <c r="H42" s="539" t="s">
        <v>51</v>
      </c>
      <c r="I42" s="538">
        <v>2016</v>
      </c>
      <c r="J42" s="538">
        <v>2015</v>
      </c>
      <c r="K42" s="539" t="s">
        <v>51</v>
      </c>
      <c r="L42" s="540"/>
      <c r="M42" s="541">
        <v>2016</v>
      </c>
      <c r="N42" s="681">
        <v>2015</v>
      </c>
      <c r="O42" s="539" t="s">
        <v>51</v>
      </c>
      <c r="P42" s="538">
        <v>2016</v>
      </c>
      <c r="Q42" s="538">
        <v>2015</v>
      </c>
      <c r="R42" s="539" t="s">
        <v>51</v>
      </c>
      <c r="S42" s="538">
        <v>2016</v>
      </c>
      <c r="T42" s="538">
        <v>2015</v>
      </c>
      <c r="U42" s="539" t="s">
        <v>51</v>
      </c>
      <c r="V42" s="538">
        <v>2016</v>
      </c>
      <c r="W42" s="538">
        <v>2015</v>
      </c>
      <c r="X42" s="539" t="s">
        <v>51</v>
      </c>
      <c r="Y42" s="538">
        <v>2016</v>
      </c>
      <c r="Z42" s="543">
        <v>2015</v>
      </c>
    </row>
    <row r="43" spans="1:26" s="658" customFormat="1" ht="15">
      <c r="A43" s="653" t="s">
        <v>52</v>
      </c>
      <c r="B43" s="654"/>
      <c r="C43" s="574">
        <f>C10</f>
        <v>1086513</v>
      </c>
      <c r="D43" s="729">
        <f>D10</f>
        <v>1075046</v>
      </c>
      <c r="E43" s="636">
        <f>(C43-D43)/D43</f>
        <v>1.0666520316339951E-2</v>
      </c>
      <c r="F43" s="574">
        <f>F10</f>
        <v>897676</v>
      </c>
      <c r="G43" s="729">
        <f>G10</f>
        <v>896904</v>
      </c>
      <c r="H43" s="636">
        <f>(F43-G43)/G43</f>
        <v>8.6073871897103819E-4</v>
      </c>
      <c r="I43" s="574">
        <f>I10</f>
        <v>188837</v>
      </c>
      <c r="J43" s="729">
        <f>J10</f>
        <v>178142</v>
      </c>
      <c r="K43" s="636">
        <f>(I43-J43)/J43</f>
        <v>6.0036375475744072E-2</v>
      </c>
      <c r="L43" s="706"/>
      <c r="M43" s="576">
        <f t="shared" ref="M43:N47" si="2">P43/S43</f>
        <v>0.80180198488951115</v>
      </c>
      <c r="N43" s="730">
        <f t="shared" si="2"/>
        <v>0.83120215171709122</v>
      </c>
      <c r="O43" s="640">
        <f>ROUND(+M43-N43,3)*100</f>
        <v>-2.9000000000000004</v>
      </c>
      <c r="P43" s="574">
        <f>P10</f>
        <v>1499231</v>
      </c>
      <c r="Q43" s="729">
        <f>Q10</f>
        <v>1548897</v>
      </c>
      <c r="R43" s="636">
        <f>(P43-Q43)/Q43</f>
        <v>-3.2065398796692096E-2</v>
      </c>
      <c r="S43" s="574">
        <f>S10</f>
        <v>1869827</v>
      </c>
      <c r="T43" s="729">
        <f>T10</f>
        <v>1863442</v>
      </c>
      <c r="U43" s="636">
        <f>(S43-T43)/T43</f>
        <v>3.4264549151516387E-3</v>
      </c>
      <c r="V43" s="574">
        <f>V10</f>
        <v>2788551</v>
      </c>
      <c r="W43" s="729">
        <f>W10</f>
        <v>2858888</v>
      </c>
      <c r="X43" s="636">
        <f>(V43-W43)/W43</f>
        <v>-2.4602922534915674E-2</v>
      </c>
      <c r="Y43" s="725">
        <f t="shared" ref="Y43:Z47" si="3">V43/C43</f>
        <v>2.5665141604380253</v>
      </c>
      <c r="Z43" s="731">
        <f t="shared" si="3"/>
        <v>2.659316903648774</v>
      </c>
    </row>
    <row r="44" spans="1:26" s="658" customFormat="1" ht="15">
      <c r="A44" s="659" t="s">
        <v>57</v>
      </c>
      <c r="B44" s="660"/>
      <c r="C44" s="732">
        <f>C13</f>
        <v>250227</v>
      </c>
      <c r="D44" s="733">
        <f>D13</f>
        <v>244647</v>
      </c>
      <c r="E44" s="663">
        <f>(C44-D44)/D44</f>
        <v>2.2808372880108892E-2</v>
      </c>
      <c r="F44" s="732">
        <f>F13</f>
        <v>60508</v>
      </c>
      <c r="G44" s="733">
        <f>G13</f>
        <v>61922</v>
      </c>
      <c r="H44" s="663">
        <f>(F44-G44)/G44</f>
        <v>-2.2835179742256385E-2</v>
      </c>
      <c r="I44" s="732">
        <f>I13</f>
        <v>189719</v>
      </c>
      <c r="J44" s="733">
        <f>J13</f>
        <v>182725</v>
      </c>
      <c r="K44" s="663">
        <f>(I44-J44)/J44</f>
        <v>3.8276097961417434E-2</v>
      </c>
      <c r="L44" s="706"/>
      <c r="M44" s="734">
        <f t="shared" si="2"/>
        <v>0.54873270507010274</v>
      </c>
      <c r="N44" s="735">
        <f t="shared" si="2"/>
        <v>0.5600837489126943</v>
      </c>
      <c r="O44" s="666">
        <f>ROUND(+M44-N44,3)*100</f>
        <v>-1.0999999999999999</v>
      </c>
      <c r="P44" s="732">
        <f>P13</f>
        <v>237801</v>
      </c>
      <c r="Q44" s="733">
        <f>Q13</f>
        <v>238883</v>
      </c>
      <c r="R44" s="663">
        <f>(P44-Q44)/Q44</f>
        <v>-4.5294139809027847E-3</v>
      </c>
      <c r="S44" s="732">
        <f>S13</f>
        <v>433364</v>
      </c>
      <c r="T44" s="733">
        <f>T13</f>
        <v>426513</v>
      </c>
      <c r="U44" s="663">
        <f>(S44-T44)/T44</f>
        <v>1.6062816373709595E-2</v>
      </c>
      <c r="V44" s="732">
        <f>V13</f>
        <v>554858</v>
      </c>
      <c r="W44" s="733">
        <f>W13</f>
        <v>548475</v>
      </c>
      <c r="X44" s="663">
        <f>(V44-W44)/W44</f>
        <v>1.1637722776790191E-2</v>
      </c>
      <c r="Y44" s="736">
        <f t="shared" si="3"/>
        <v>2.2174185839257952</v>
      </c>
      <c r="Z44" s="737">
        <f t="shared" si="3"/>
        <v>2.2419036407558646</v>
      </c>
    </row>
    <row r="45" spans="1:26" s="658" customFormat="1" ht="15">
      <c r="A45" s="659" t="s">
        <v>58</v>
      </c>
      <c r="B45" s="660"/>
      <c r="C45" s="732">
        <f>C17</f>
        <v>340464</v>
      </c>
      <c r="D45" s="733">
        <f>D17</f>
        <v>351887</v>
      </c>
      <c r="E45" s="663">
        <f>(C45-D45)/D45</f>
        <v>-3.2462125625555928E-2</v>
      </c>
      <c r="F45" s="732">
        <f>F17</f>
        <v>217811</v>
      </c>
      <c r="G45" s="733">
        <f>G17</f>
        <v>219034</v>
      </c>
      <c r="H45" s="663">
        <f>(F45-G45)/G45</f>
        <v>-5.5836080243249903E-3</v>
      </c>
      <c r="I45" s="732">
        <f>I17</f>
        <v>122653</v>
      </c>
      <c r="J45" s="733">
        <f>J17</f>
        <v>132853</v>
      </c>
      <c r="K45" s="663">
        <f>(I45-J45)/J45</f>
        <v>-7.6776587657034462E-2</v>
      </c>
      <c r="L45" s="706"/>
      <c r="M45" s="734">
        <f t="shared" si="2"/>
        <v>0.67750306244787317</v>
      </c>
      <c r="N45" s="735">
        <f t="shared" si="2"/>
        <v>0.73329489038969009</v>
      </c>
      <c r="O45" s="666">
        <f>ROUND(+M45-N45,3)*100</f>
        <v>-5.6000000000000005</v>
      </c>
      <c r="P45" s="732">
        <f>P17</f>
        <v>415911</v>
      </c>
      <c r="Q45" s="733">
        <f>Q17</f>
        <v>459069</v>
      </c>
      <c r="R45" s="663">
        <f>(P45-Q45)/Q45</f>
        <v>-9.4012011266280227E-2</v>
      </c>
      <c r="S45" s="732">
        <f>S17</f>
        <v>613888</v>
      </c>
      <c r="T45" s="733">
        <f>T17</f>
        <v>626036</v>
      </c>
      <c r="U45" s="663">
        <f>(S45-T45)/T45</f>
        <v>-1.9404634877227506E-2</v>
      </c>
      <c r="V45" s="732">
        <f>V17</f>
        <v>979698</v>
      </c>
      <c r="W45" s="733">
        <f>W17</f>
        <v>1054103</v>
      </c>
      <c r="X45" s="663">
        <f>(V45-W45)/W45</f>
        <v>-7.0586081246329813E-2</v>
      </c>
      <c r="Y45" s="736">
        <f t="shared" si="3"/>
        <v>2.8775377132384041</v>
      </c>
      <c r="Z45" s="737">
        <f t="shared" si="3"/>
        <v>2.9955724422897125</v>
      </c>
    </row>
    <row r="46" spans="1:26" s="658" customFormat="1" ht="15">
      <c r="A46" s="659" t="s">
        <v>59</v>
      </c>
      <c r="B46" s="660"/>
      <c r="C46" s="732">
        <f>C20</f>
        <v>109872</v>
      </c>
      <c r="D46" s="733">
        <f>D20</f>
        <v>105408</v>
      </c>
      <c r="E46" s="663">
        <f>(C46-D46)/D46</f>
        <v>4.2349726775956283E-2</v>
      </c>
      <c r="F46" s="732">
        <f>F20</f>
        <v>46230</v>
      </c>
      <c r="G46" s="733">
        <f>G20</f>
        <v>44285</v>
      </c>
      <c r="H46" s="663">
        <f>(F46-G46)/G46</f>
        <v>4.3920063226826241E-2</v>
      </c>
      <c r="I46" s="732">
        <f>I20</f>
        <v>63642</v>
      </c>
      <c r="J46" s="733">
        <f>J20</f>
        <v>61123</v>
      </c>
      <c r="K46" s="663">
        <f>(I46-J46)/J46</f>
        <v>4.1211982396152022E-2</v>
      </c>
      <c r="L46" s="706"/>
      <c r="M46" s="734">
        <f t="shared" si="2"/>
        <v>0.58422865145904879</v>
      </c>
      <c r="N46" s="735">
        <f t="shared" si="2"/>
        <v>0.57483283135382923</v>
      </c>
      <c r="O46" s="666">
        <f>ROUND(+M46-N46,3)*100</f>
        <v>0.89999999999999991</v>
      </c>
      <c r="P46" s="732">
        <f>P20</f>
        <v>121807</v>
      </c>
      <c r="Q46" s="733">
        <f>Q20</f>
        <v>121384</v>
      </c>
      <c r="R46" s="663">
        <f>(P46-Q46)/Q46</f>
        <v>3.4848085414881697E-3</v>
      </c>
      <c r="S46" s="732">
        <f>S20</f>
        <v>208492</v>
      </c>
      <c r="T46" s="733">
        <f>T20</f>
        <v>211164</v>
      </c>
      <c r="U46" s="663">
        <f>(S46-T46)/T46</f>
        <v>-1.2653672027428918E-2</v>
      </c>
      <c r="V46" s="732">
        <f>V20</f>
        <v>238807</v>
      </c>
      <c r="W46" s="733">
        <f>W20</f>
        <v>234004</v>
      </c>
      <c r="X46" s="663">
        <f>(V46-W46)/W46</f>
        <v>2.0525290165980068E-2</v>
      </c>
      <c r="Y46" s="736">
        <f t="shared" si="3"/>
        <v>2.1735018931119847</v>
      </c>
      <c r="Z46" s="737">
        <f t="shared" si="3"/>
        <v>2.2199833029751064</v>
      </c>
    </row>
    <row r="47" spans="1:26" s="658" customFormat="1" ht="15.75" thickBot="1">
      <c r="A47" s="669" t="s">
        <v>61</v>
      </c>
      <c r="B47" s="670"/>
      <c r="C47" s="738">
        <f>C23</f>
        <v>91885</v>
      </c>
      <c r="D47" s="739">
        <f>D23</f>
        <v>89706</v>
      </c>
      <c r="E47" s="673">
        <f>(C47-D47)/D47</f>
        <v>2.4290459946937775E-2</v>
      </c>
      <c r="F47" s="738">
        <f>F23</f>
        <v>52185</v>
      </c>
      <c r="G47" s="739">
        <f>G23</f>
        <v>48255</v>
      </c>
      <c r="H47" s="673">
        <f>(F47-G47)/G47</f>
        <v>8.144233758159776E-2</v>
      </c>
      <c r="I47" s="738">
        <f>I23</f>
        <v>39700</v>
      </c>
      <c r="J47" s="739">
        <f>J23</f>
        <v>41451</v>
      </c>
      <c r="K47" s="673">
        <f>(I47-J47)/J47</f>
        <v>-4.2242647945767292E-2</v>
      </c>
      <c r="L47" s="718"/>
      <c r="M47" s="740">
        <f t="shared" si="2"/>
        <v>0.72434106401092468</v>
      </c>
      <c r="N47" s="741">
        <f t="shared" si="2"/>
        <v>0.72272641107056534</v>
      </c>
      <c r="O47" s="676">
        <f>ROUND(+M47-N47,3)*100</f>
        <v>0.2</v>
      </c>
      <c r="P47" s="738">
        <f>P23</f>
        <v>126772</v>
      </c>
      <c r="Q47" s="739">
        <f>Q23</f>
        <v>122002</v>
      </c>
      <c r="R47" s="673">
        <f>(P47-Q47)/Q47</f>
        <v>3.9097719709512958E-2</v>
      </c>
      <c r="S47" s="738">
        <f>S23</f>
        <v>175017</v>
      </c>
      <c r="T47" s="739">
        <f>T23</f>
        <v>168808</v>
      </c>
      <c r="U47" s="673">
        <f>(S47-T47)/T47</f>
        <v>3.6781432159613291E-2</v>
      </c>
      <c r="V47" s="738">
        <f>V23</f>
        <v>279077</v>
      </c>
      <c r="W47" s="739">
        <f>W23</f>
        <v>272497</v>
      </c>
      <c r="X47" s="673">
        <f>(V47-W47)/W47</f>
        <v>2.4147054829961431E-2</v>
      </c>
      <c r="Y47" s="742">
        <f t="shared" si="3"/>
        <v>3.0372422049300756</v>
      </c>
      <c r="Z47" s="743">
        <f t="shared" si="3"/>
        <v>3.0376674915836177</v>
      </c>
    </row>
    <row r="48" spans="1:26" s="592" customFormat="1" ht="4.5" customHeight="1" thickBot="1">
      <c r="A48" s="724"/>
      <c r="B48" s="724"/>
      <c r="C48" s="635"/>
      <c r="D48" s="635"/>
      <c r="E48" s="576"/>
      <c r="F48" s="635"/>
      <c r="G48" s="635"/>
      <c r="H48" s="576"/>
      <c r="I48" s="635"/>
      <c r="J48" s="635"/>
      <c r="K48" s="576"/>
      <c r="L48" s="674"/>
      <c r="M48" s="639"/>
      <c r="N48" s="639"/>
      <c r="O48" s="578"/>
      <c r="P48" s="635"/>
      <c r="Q48" s="635"/>
      <c r="R48" s="576"/>
      <c r="S48" s="635"/>
      <c r="T48" s="635"/>
      <c r="U48" s="576"/>
      <c r="V48" s="635"/>
      <c r="W48" s="635"/>
      <c r="X48" s="576"/>
      <c r="Y48" s="725"/>
      <c r="Z48" s="725"/>
    </row>
    <row r="49" spans="1:26" ht="16.5" thickBot="1">
      <c r="A49" s="693" t="s">
        <v>62</v>
      </c>
      <c r="B49" s="694"/>
      <c r="C49" s="695">
        <f>SUM(C43:C47)</f>
        <v>1878961</v>
      </c>
      <c r="D49" s="695">
        <f>SUM(D43:D47)</f>
        <v>1866694</v>
      </c>
      <c r="E49" s="696">
        <f>(C49-D49)/D49</f>
        <v>6.5715109171615698E-3</v>
      </c>
      <c r="F49" s="695">
        <f>SUM(F43:F47)</f>
        <v>1274410</v>
      </c>
      <c r="G49" s="695">
        <f>SUM(G43:G47)</f>
        <v>1270400</v>
      </c>
      <c r="H49" s="696">
        <f>(F49-G49)/G49</f>
        <v>3.156486146095718E-3</v>
      </c>
      <c r="I49" s="695">
        <f>SUM(I43:I47)</f>
        <v>604551</v>
      </c>
      <c r="J49" s="695">
        <f>SUM(J43:J47)</f>
        <v>596294</v>
      </c>
      <c r="K49" s="696">
        <f>(I49-J49)/J49</f>
        <v>1.3847196181749271E-2</v>
      </c>
      <c r="L49" s="597"/>
      <c r="M49" s="697">
        <f>P49/S49</f>
        <v>0.72760429353799994</v>
      </c>
      <c r="N49" s="697">
        <f>Q49/T49</f>
        <v>0.75554094508949277</v>
      </c>
      <c r="O49" s="698">
        <f>ROUND(+M49-N49,3)*100</f>
        <v>-2.8000000000000003</v>
      </c>
      <c r="P49" s="695">
        <f>SUM(P43:P47)</f>
        <v>2401522</v>
      </c>
      <c r="Q49" s="695">
        <f>SUM(Q43:Q47)</f>
        <v>2490235</v>
      </c>
      <c r="R49" s="696">
        <f>(P49-Q49)/Q49</f>
        <v>-3.5624348706045812E-2</v>
      </c>
      <c r="S49" s="695">
        <f>SUM(S43:S47)</f>
        <v>3300588</v>
      </c>
      <c r="T49" s="695">
        <f>SUM(T43:T47)</f>
        <v>3295963</v>
      </c>
      <c r="U49" s="696">
        <f>(S49-T49)/T49</f>
        <v>1.4032317717158839E-3</v>
      </c>
      <c r="V49" s="695">
        <f>SUM(V43:V47)</f>
        <v>4840991</v>
      </c>
      <c r="W49" s="695">
        <f>SUM(W43:W47)</f>
        <v>4967967</v>
      </c>
      <c r="X49" s="696">
        <f>(V49-W49)/W49</f>
        <v>-2.5558945943078931E-2</v>
      </c>
      <c r="Y49" s="726">
        <f>V49/C49</f>
        <v>2.5764190954468984</v>
      </c>
      <c r="Z49" s="727">
        <f>W49/D49</f>
        <v>2.6613719227682737</v>
      </c>
    </row>
    <row r="50" spans="1:26" ht="11.25" customHeight="1">
      <c r="A50" s="647"/>
      <c r="B50" s="647"/>
      <c r="C50" s="647"/>
      <c r="D50" s="647"/>
      <c r="E50" s="648"/>
      <c r="F50" s="647"/>
      <c r="G50" s="647"/>
      <c r="H50" s="648"/>
      <c r="I50" s="647"/>
      <c r="J50" s="647"/>
      <c r="K50" s="648"/>
      <c r="L50" s="647"/>
      <c r="M50" s="649"/>
      <c r="N50" s="649"/>
      <c r="O50" s="648"/>
      <c r="P50" s="647"/>
      <c r="Q50" s="647"/>
      <c r="R50" s="648"/>
      <c r="S50" s="647"/>
      <c r="T50" s="647"/>
      <c r="U50" s="648"/>
    </row>
    <row r="51" spans="1:26">
      <c r="A51" s="679" t="s">
        <v>66</v>
      </c>
      <c r="C51" s="650"/>
      <c r="D51" s="650"/>
    </row>
    <row r="52" spans="1:26">
      <c r="A52" s="679" t="s">
        <v>67</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Y31:Z31"/>
    <mergeCell ref="A32:B32"/>
    <mergeCell ref="A33:B33"/>
    <mergeCell ref="A34:B34"/>
    <mergeCell ref="A35:B35"/>
    <mergeCell ref="A37:B37"/>
    <mergeCell ref="A25:B25"/>
    <mergeCell ref="A27:B27"/>
    <mergeCell ref="A30:Z30"/>
    <mergeCell ref="C31:D31"/>
    <mergeCell ref="F31:G31"/>
    <mergeCell ref="I31:J31"/>
    <mergeCell ref="M31:N31"/>
    <mergeCell ref="P31:Q31"/>
    <mergeCell ref="S31:T31"/>
    <mergeCell ref="V31:W31"/>
    <mergeCell ref="Y5:Z5"/>
    <mergeCell ref="A7:A9"/>
    <mergeCell ref="A11:A12"/>
    <mergeCell ref="A14:A16"/>
    <mergeCell ref="A18:A19"/>
    <mergeCell ref="A21:A22"/>
    <mergeCell ref="A1:Z1"/>
    <mergeCell ref="A2:Z2"/>
    <mergeCell ref="A4:Z4"/>
    <mergeCell ref="C5:D5"/>
    <mergeCell ref="F5:G5"/>
    <mergeCell ref="I5:J5"/>
    <mergeCell ref="M5:N5"/>
    <mergeCell ref="P5:Q5"/>
    <mergeCell ref="S5:T5"/>
    <mergeCell ref="V5:W5"/>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dimension ref="A1:E39"/>
  <sheetViews>
    <sheetView workbookViewId="0">
      <selection sqref="A1:E1"/>
    </sheetView>
  </sheetViews>
  <sheetFormatPr defaultRowHeight="12.75"/>
  <cols>
    <col min="1" max="1" width="26.140625" style="519" customWidth="1"/>
    <col min="2" max="2" width="30.28515625" style="519" bestFit="1" customWidth="1"/>
    <col min="3" max="3" width="22.5703125" style="519" customWidth="1"/>
    <col min="4" max="4" width="22.5703125" style="519" bestFit="1" customWidth="1"/>
    <col min="5" max="5" width="15.5703125" style="816" bestFit="1" customWidth="1"/>
    <col min="6" max="16384" width="9.140625" style="519"/>
  </cols>
  <sheetData>
    <row r="1" spans="1:5" ht="20.25" thickBot="1">
      <c r="A1" s="744" t="s">
        <v>70</v>
      </c>
      <c r="B1" s="744"/>
      <c r="C1" s="744"/>
      <c r="D1" s="744"/>
      <c r="E1" s="744"/>
    </row>
    <row r="2" spans="1:5" s="111" customFormat="1" ht="16.149999999999999" customHeight="1">
      <c r="A2" s="745" t="s">
        <v>49</v>
      </c>
      <c r="B2" s="746" t="s">
        <v>71</v>
      </c>
      <c r="C2" s="747" t="s">
        <v>72</v>
      </c>
      <c r="D2" s="747"/>
      <c r="E2" s="748" t="s">
        <v>73</v>
      </c>
    </row>
    <row r="3" spans="1:5" s="754" customFormat="1" ht="16.5" thickBot="1">
      <c r="A3" s="749"/>
      <c r="B3" s="750" t="s">
        <v>74</v>
      </c>
      <c r="C3" s="751" t="s">
        <v>75</v>
      </c>
      <c r="D3" s="752" t="s">
        <v>76</v>
      </c>
      <c r="E3" s="753"/>
    </row>
    <row r="4" spans="1:5" ht="13.15" customHeight="1">
      <c r="A4" s="755" t="s">
        <v>77</v>
      </c>
      <c r="B4" s="756" t="s">
        <v>53</v>
      </c>
      <c r="C4" s="757">
        <v>100.96772727272725</v>
      </c>
      <c r="D4" s="758">
        <v>99.88636363636364</v>
      </c>
      <c r="E4" s="759">
        <v>1.0825938566552586E-2</v>
      </c>
    </row>
    <row r="5" spans="1:5" ht="13.15" customHeight="1">
      <c r="A5" s="760"/>
      <c r="B5" s="761" t="s">
        <v>54</v>
      </c>
      <c r="C5" s="762">
        <v>121.9725</v>
      </c>
      <c r="D5" s="763">
        <v>128.1142857142857</v>
      </c>
      <c r="E5" s="764">
        <v>-4.7939897413024006E-2</v>
      </c>
    </row>
    <row r="6" spans="1:5" ht="13.15" customHeight="1">
      <c r="A6" s="760"/>
      <c r="B6" s="761" t="s">
        <v>55</v>
      </c>
      <c r="C6" s="762">
        <v>160.84533333333331</v>
      </c>
      <c r="D6" s="763">
        <v>174.03799999999998</v>
      </c>
      <c r="E6" s="764">
        <v>-7.5803368612984923E-2</v>
      </c>
    </row>
    <row r="7" spans="1:5" s="487" customFormat="1" ht="15.75" thickBot="1">
      <c r="A7" s="765"/>
      <c r="B7" s="766" t="s">
        <v>56</v>
      </c>
      <c r="C7" s="767">
        <v>124.6611111111112</v>
      </c>
      <c r="D7" s="768">
        <v>129.65613636363634</v>
      </c>
      <c r="E7" s="769">
        <v>-3.8525174300397057E-2</v>
      </c>
    </row>
    <row r="8" spans="1:5" ht="13.15" customHeight="1">
      <c r="A8" s="770" t="s">
        <v>57</v>
      </c>
      <c r="B8" s="771" t="s">
        <v>53</v>
      </c>
      <c r="C8" s="772">
        <v>118.224</v>
      </c>
      <c r="D8" s="758">
        <v>114.09363636363636</v>
      </c>
      <c r="E8" s="773">
        <v>3.6201525063145931E-2</v>
      </c>
    </row>
    <row r="9" spans="1:5" ht="13.15" customHeight="1">
      <c r="A9" s="760"/>
      <c r="B9" s="761" t="s">
        <v>60</v>
      </c>
      <c r="C9" s="762">
        <v>129.45999999999998</v>
      </c>
      <c r="D9" s="763">
        <v>129.87571428571428</v>
      </c>
      <c r="E9" s="764">
        <v>-3.2008623629185161E-3</v>
      </c>
    </row>
    <row r="10" spans="1:5" s="487" customFormat="1" ht="15.75" thickBot="1">
      <c r="A10" s="774"/>
      <c r="B10" s="775" t="s">
        <v>56</v>
      </c>
      <c r="C10" s="776">
        <v>121.13703703703706</v>
      </c>
      <c r="D10" s="777">
        <v>117.90310344827581</v>
      </c>
      <c r="E10" s="778">
        <v>2.742874016187348E-2</v>
      </c>
    </row>
    <row r="11" spans="1:5" ht="13.15" customHeight="1">
      <c r="A11" s="770" t="s">
        <v>58</v>
      </c>
      <c r="B11" s="771" t="s">
        <v>53</v>
      </c>
      <c r="C11" s="772">
        <v>95.155999999999992</v>
      </c>
      <c r="D11" s="758">
        <v>87.506666666666661</v>
      </c>
      <c r="E11" s="773">
        <v>8.7414292244400407E-2</v>
      </c>
    </row>
    <row r="12" spans="1:5" ht="13.15" customHeight="1">
      <c r="A12" s="760"/>
      <c r="B12" s="761" t="s">
        <v>54</v>
      </c>
      <c r="C12" s="762">
        <v>223.77999999999997</v>
      </c>
      <c r="D12" s="763">
        <v>238.55</v>
      </c>
      <c r="E12" s="764">
        <v>-6.191574093481466E-2</v>
      </c>
    </row>
    <row r="13" spans="1:5" ht="13.15" customHeight="1">
      <c r="A13" s="760"/>
      <c r="B13" s="761" t="s">
        <v>55</v>
      </c>
      <c r="C13" s="762">
        <v>161.85666666666668</v>
      </c>
      <c r="D13" s="763">
        <v>165.53333333333333</v>
      </c>
      <c r="E13" s="764">
        <v>-2.2211035038260059E-2</v>
      </c>
    </row>
    <row r="14" spans="1:5" s="487" customFormat="1" ht="15.75" thickBot="1">
      <c r="A14" s="774"/>
      <c r="B14" s="775" t="s">
        <v>56</v>
      </c>
      <c r="C14" s="776">
        <v>160.01923076923077</v>
      </c>
      <c r="D14" s="777">
        <v>158.1707142857143</v>
      </c>
      <c r="E14" s="778">
        <v>1.1686844128283939E-2</v>
      </c>
    </row>
    <row r="15" spans="1:5" ht="13.15" customHeight="1">
      <c r="A15" s="755" t="s">
        <v>59</v>
      </c>
      <c r="B15" s="756" t="s">
        <v>53</v>
      </c>
      <c r="C15" s="757">
        <v>97.500000000000014</v>
      </c>
      <c r="D15" s="779">
        <v>99.607142857142861</v>
      </c>
      <c r="E15" s="759">
        <v>-2.1154535675869383E-2</v>
      </c>
    </row>
    <row r="16" spans="1:5" ht="13.15" customHeight="1">
      <c r="A16" s="760"/>
      <c r="B16" s="761" t="s">
        <v>60</v>
      </c>
      <c r="C16" s="762">
        <v>120.38499999999999</v>
      </c>
      <c r="D16" s="763">
        <v>121.035</v>
      </c>
      <c r="E16" s="764">
        <v>-5.370347420167767E-3</v>
      </c>
    </row>
    <row r="17" spans="1:5" s="487" customFormat="1" ht="15.75" thickBot="1">
      <c r="A17" s="765"/>
      <c r="B17" s="766" t="s">
        <v>56</v>
      </c>
      <c r="C17" s="767">
        <v>105.82181818181817</v>
      </c>
      <c r="D17" s="768">
        <v>107.3990909090909</v>
      </c>
      <c r="E17" s="769">
        <v>-1.4686090114187533E-2</v>
      </c>
    </row>
    <row r="18" spans="1:5" ht="13.15" customHeight="1">
      <c r="A18" s="770" t="s">
        <v>61</v>
      </c>
      <c r="B18" s="771" t="s">
        <v>53</v>
      </c>
      <c r="C18" s="772">
        <v>154.33599999999998</v>
      </c>
      <c r="D18" s="758">
        <v>184.578</v>
      </c>
      <c r="E18" s="773">
        <v>-0.16384401174571195</v>
      </c>
    </row>
    <row r="19" spans="1:5" ht="13.15" customHeight="1">
      <c r="A19" s="780"/>
      <c r="B19" s="761" t="s">
        <v>54</v>
      </c>
      <c r="C19" s="781">
        <v>284.78250000000003</v>
      </c>
      <c r="D19" s="782">
        <v>372.14249999999998</v>
      </c>
      <c r="E19" s="783">
        <v>-0.23474878574739505</v>
      </c>
    </row>
    <row r="20" spans="1:5" s="487" customFormat="1" ht="15.75" thickBot="1">
      <c r="A20" s="774"/>
      <c r="B20" s="775" t="s">
        <v>56</v>
      </c>
      <c r="C20" s="776">
        <v>212.3122222222222</v>
      </c>
      <c r="D20" s="777">
        <v>267.93999999999994</v>
      </c>
      <c r="E20" s="778">
        <v>-0.20761281547278401</v>
      </c>
    </row>
    <row r="21" spans="1:5" s="111" customFormat="1" ht="16.5" thickBot="1">
      <c r="A21" s="784" t="s">
        <v>78</v>
      </c>
      <c r="B21" s="785"/>
      <c r="C21" s="786">
        <v>133.67190476190476</v>
      </c>
      <c r="D21" s="787">
        <v>139.54485981308414</v>
      </c>
      <c r="E21" s="788">
        <v>-4.2086502211876695E-2</v>
      </c>
    </row>
    <row r="23" spans="1:5" ht="20.25" thickBot="1">
      <c r="A23" s="789" t="s">
        <v>79</v>
      </c>
      <c r="B23" s="789"/>
      <c r="C23" s="789"/>
      <c r="D23" s="789"/>
      <c r="E23" s="789"/>
    </row>
    <row r="24" spans="1:5" s="111" customFormat="1" ht="15.75" customHeight="1">
      <c r="A24" s="790" t="s">
        <v>80</v>
      </c>
      <c r="B24" s="791" t="s">
        <v>71</v>
      </c>
      <c r="C24" s="747" t="s">
        <v>72</v>
      </c>
      <c r="D24" s="747"/>
      <c r="E24" s="792" t="s">
        <v>73</v>
      </c>
    </row>
    <row r="25" spans="1:5" s="111" customFormat="1" ht="16.5" thickBot="1">
      <c r="A25" s="793"/>
      <c r="B25" s="794" t="s">
        <v>74</v>
      </c>
      <c r="C25" s="751" t="s">
        <v>75</v>
      </c>
      <c r="D25" s="752" t="s">
        <v>76</v>
      </c>
      <c r="E25" s="795"/>
    </row>
    <row r="26" spans="1:5" ht="13.15" customHeight="1">
      <c r="A26" s="770" t="s">
        <v>81</v>
      </c>
      <c r="B26" s="771" t="s">
        <v>53</v>
      </c>
      <c r="C26" s="772">
        <v>100.96772727272725</v>
      </c>
      <c r="D26" s="758">
        <v>99.88636363636364</v>
      </c>
      <c r="E26" s="796">
        <v>1.0825938566552586E-2</v>
      </c>
    </row>
    <row r="27" spans="1:5" ht="13.15" customHeight="1">
      <c r="A27" s="760"/>
      <c r="B27" s="761" t="s">
        <v>54</v>
      </c>
      <c r="C27" s="762">
        <v>121.84888888888889</v>
      </c>
      <c r="D27" s="763">
        <v>127.33625000000001</v>
      </c>
      <c r="E27" s="797">
        <v>-4.3093471899094821E-2</v>
      </c>
    </row>
    <row r="28" spans="1:5" ht="13.15" customHeight="1">
      <c r="A28" s="760"/>
      <c r="B28" s="761" t="s">
        <v>55</v>
      </c>
      <c r="C28" s="762">
        <v>160.84533333333331</v>
      </c>
      <c r="D28" s="763">
        <v>174.03799999999998</v>
      </c>
      <c r="E28" s="797">
        <v>-7.5803368612984923E-2</v>
      </c>
    </row>
    <row r="29" spans="1:5" s="487" customFormat="1" ht="15.75" thickBot="1">
      <c r="A29" s="774"/>
      <c r="B29" s="775" t="s">
        <v>56</v>
      </c>
      <c r="C29" s="776">
        <v>124.57847826086963</v>
      </c>
      <c r="D29" s="777">
        <v>129.48355555555554</v>
      </c>
      <c r="E29" s="798">
        <v>-3.7881855140912954E-2</v>
      </c>
    </row>
    <row r="30" spans="1:5" ht="13.15" customHeight="1">
      <c r="A30" s="770" t="s">
        <v>82</v>
      </c>
      <c r="B30" s="771" t="s">
        <v>53</v>
      </c>
      <c r="C30" s="772">
        <v>116.06594594594596</v>
      </c>
      <c r="D30" s="758">
        <v>116.38100000000001</v>
      </c>
      <c r="E30" s="796">
        <v>-2.7070918281683343E-3</v>
      </c>
    </row>
    <row r="31" spans="1:5" ht="13.15" customHeight="1">
      <c r="A31" s="760"/>
      <c r="B31" s="761" t="s">
        <v>54</v>
      </c>
      <c r="C31" s="762">
        <v>191.0358823529412</v>
      </c>
      <c r="D31" s="763">
        <v>210.50888888888892</v>
      </c>
      <c r="E31" s="797">
        <v>-9.2504438357593477E-2</v>
      </c>
    </row>
    <row r="32" spans="1:5" ht="13.15" customHeight="1">
      <c r="A32" s="760"/>
      <c r="B32" s="761" t="s">
        <v>55</v>
      </c>
      <c r="C32" s="762">
        <v>152.578</v>
      </c>
      <c r="D32" s="763">
        <v>165.035</v>
      </c>
      <c r="E32" s="797">
        <v>-7.5480958584542637E-2</v>
      </c>
    </row>
    <row r="33" spans="1:5" s="487" customFormat="1" ht="15.75" thickBot="1">
      <c r="A33" s="774"/>
      <c r="B33" s="775" t="s">
        <v>56</v>
      </c>
      <c r="C33" s="776">
        <v>140.76169491525425</v>
      </c>
      <c r="D33" s="777">
        <v>146.84741935483876</v>
      </c>
      <c r="E33" s="798">
        <v>-4.1442501790781246E-2</v>
      </c>
    </row>
    <row r="34" spans="1:5" s="111" customFormat="1" ht="16.5" thickBot="1">
      <c r="A34" s="799" t="s">
        <v>78</v>
      </c>
      <c r="B34" s="800"/>
      <c r="C34" s="801">
        <v>133.67190476190476</v>
      </c>
      <c r="D34" s="787">
        <v>139.54485981308414</v>
      </c>
      <c r="E34" s="802">
        <v>-4.2086502211876695E-2</v>
      </c>
    </row>
    <row r="36" spans="1:5" ht="20.25" thickBot="1">
      <c r="A36" s="803" t="s">
        <v>83</v>
      </c>
      <c r="B36" s="803"/>
      <c r="C36" s="803"/>
      <c r="D36" s="803"/>
      <c r="E36" s="803"/>
    </row>
    <row r="37" spans="1:5" ht="15">
      <c r="A37" s="804"/>
      <c r="B37" s="805"/>
      <c r="C37" s="806" t="s">
        <v>72</v>
      </c>
      <c r="D37" s="806"/>
      <c r="E37" s="807" t="s">
        <v>73</v>
      </c>
    </row>
    <row r="38" spans="1:5" ht="15.75" thickBot="1">
      <c r="A38" s="808"/>
      <c r="B38" s="809"/>
      <c r="C38" s="751" t="s">
        <v>75</v>
      </c>
      <c r="D38" s="752" t="s">
        <v>76</v>
      </c>
      <c r="E38" s="810"/>
    </row>
    <row r="39" spans="1:5" ht="15.75" thickBot="1">
      <c r="A39" s="811" t="s">
        <v>82</v>
      </c>
      <c r="B39" s="812" t="s">
        <v>56</v>
      </c>
      <c r="C39" s="813">
        <v>106.32999999999997</v>
      </c>
      <c r="D39" s="814">
        <v>99.781333333333336</v>
      </c>
      <c r="E39" s="815">
        <v>6.5630177989202731E-2</v>
      </c>
    </row>
  </sheetData>
  <mergeCells count="21">
    <mergeCell ref="A26:A29"/>
    <mergeCell ref="A30:A33"/>
    <mergeCell ref="A34:B34"/>
    <mergeCell ref="A36:E36"/>
    <mergeCell ref="A37:A38"/>
    <mergeCell ref="C37:D37"/>
    <mergeCell ref="E37:E38"/>
    <mergeCell ref="A11:A14"/>
    <mergeCell ref="A15:A17"/>
    <mergeCell ref="A18:A20"/>
    <mergeCell ref="A21:B21"/>
    <mergeCell ref="A23:E23"/>
    <mergeCell ref="A24:A25"/>
    <mergeCell ref="C24:D24"/>
    <mergeCell ref="E24:E25"/>
    <mergeCell ref="A1:E1"/>
    <mergeCell ref="A2:A3"/>
    <mergeCell ref="C2:D2"/>
    <mergeCell ref="E2:E3"/>
    <mergeCell ref="A4:A7"/>
    <mergeCell ref="A8:A10"/>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dimension ref="A1:O71"/>
  <sheetViews>
    <sheetView workbookViewId="0">
      <selection sqref="A1:O1"/>
    </sheetView>
  </sheetViews>
  <sheetFormatPr defaultColWidth="13" defaultRowHeight="12.75"/>
  <cols>
    <col min="1" max="1" width="21.140625" style="820" bestFit="1" customWidth="1"/>
    <col min="2" max="2" width="30.28515625" style="820" bestFit="1" customWidth="1"/>
    <col min="3" max="14" width="12.85546875" style="820" bestFit="1" customWidth="1"/>
    <col min="15" max="15" width="16.5703125" style="846" customWidth="1"/>
    <col min="16" max="16384" width="13" style="820"/>
  </cols>
  <sheetData>
    <row r="1" spans="1:15" ht="24.95" customHeight="1" thickBot="1">
      <c r="A1" s="817" t="s">
        <v>84</v>
      </c>
      <c r="B1" s="818"/>
      <c r="C1" s="818"/>
      <c r="D1" s="818"/>
      <c r="E1" s="818"/>
      <c r="F1" s="818"/>
      <c r="G1" s="818"/>
      <c r="H1" s="818"/>
      <c r="I1" s="818"/>
      <c r="J1" s="818"/>
      <c r="K1" s="818"/>
      <c r="L1" s="818"/>
      <c r="M1" s="818"/>
      <c r="N1" s="818"/>
      <c r="O1" s="819"/>
    </row>
    <row r="2" spans="1:15">
      <c r="A2" s="821" t="s">
        <v>49</v>
      </c>
      <c r="B2" s="822" t="s">
        <v>85</v>
      </c>
      <c r="C2" s="823" t="s">
        <v>86</v>
      </c>
      <c r="D2" s="823" t="s">
        <v>87</v>
      </c>
      <c r="E2" s="823" t="s">
        <v>88</v>
      </c>
      <c r="F2" s="823" t="s">
        <v>89</v>
      </c>
      <c r="G2" s="823" t="s">
        <v>90</v>
      </c>
      <c r="H2" s="823" t="s">
        <v>91</v>
      </c>
      <c r="I2" s="823" t="s">
        <v>92</v>
      </c>
      <c r="J2" s="823" t="s">
        <v>93</v>
      </c>
      <c r="K2" s="823" t="s">
        <v>94</v>
      </c>
      <c r="L2" s="823" t="s">
        <v>95</v>
      </c>
      <c r="M2" s="823" t="s">
        <v>96</v>
      </c>
      <c r="N2" s="823" t="s">
        <v>97</v>
      </c>
      <c r="O2" s="824" t="s">
        <v>16</v>
      </c>
    </row>
    <row r="3" spans="1:15" ht="13.5" thickBot="1">
      <c r="A3" s="825"/>
      <c r="B3" s="826"/>
      <c r="C3" s="827" t="s">
        <v>98</v>
      </c>
      <c r="D3" s="827" t="s">
        <v>98</v>
      </c>
      <c r="E3" s="827" t="s">
        <v>98</v>
      </c>
      <c r="F3" s="827" t="s">
        <v>98</v>
      </c>
      <c r="G3" s="827" t="s">
        <v>98</v>
      </c>
      <c r="H3" s="827" t="s">
        <v>98</v>
      </c>
      <c r="I3" s="827" t="s">
        <v>98</v>
      </c>
      <c r="J3" s="827" t="s">
        <v>98</v>
      </c>
      <c r="K3" s="827" t="s">
        <v>98</v>
      </c>
      <c r="L3" s="827" t="s">
        <v>98</v>
      </c>
      <c r="M3" s="827" t="s">
        <v>98</v>
      </c>
      <c r="N3" s="827" t="s">
        <v>98</v>
      </c>
      <c r="O3" s="828" t="s">
        <v>98</v>
      </c>
    </row>
    <row r="4" spans="1:15" ht="13.5" thickBot="1">
      <c r="A4" s="829" t="s">
        <v>77</v>
      </c>
      <c r="B4" s="830" t="s">
        <v>53</v>
      </c>
      <c r="C4" s="831">
        <v>104.10136363636364</v>
      </c>
      <c r="D4" s="831">
        <v>100.96772727272725</v>
      </c>
      <c r="E4" s="831"/>
      <c r="F4" s="831"/>
      <c r="G4" s="831"/>
      <c r="H4" s="831"/>
      <c r="I4" s="831"/>
      <c r="J4" s="831"/>
      <c r="K4" s="831"/>
      <c r="L4" s="831"/>
      <c r="M4" s="831"/>
      <c r="N4" s="831"/>
      <c r="O4" s="832">
        <v>102.53</v>
      </c>
    </row>
    <row r="5" spans="1:15" ht="13.5" thickBot="1">
      <c r="A5" s="833"/>
      <c r="B5" s="834" t="s">
        <v>54</v>
      </c>
      <c r="C5" s="835">
        <v>126.57000000000001</v>
      </c>
      <c r="D5" s="835">
        <v>121.9725</v>
      </c>
      <c r="E5" s="835"/>
      <c r="F5" s="835"/>
      <c r="G5" s="835"/>
      <c r="H5" s="835"/>
      <c r="I5" s="835"/>
      <c r="J5" s="835"/>
      <c r="K5" s="835"/>
      <c r="L5" s="835"/>
      <c r="M5" s="835"/>
      <c r="N5" s="835"/>
      <c r="O5" s="836">
        <v>123.29</v>
      </c>
    </row>
    <row r="6" spans="1:15" ht="13.5" thickBot="1">
      <c r="A6" s="833"/>
      <c r="B6" s="834" t="s">
        <v>55</v>
      </c>
      <c r="C6" s="835">
        <v>169.60066666666665</v>
      </c>
      <c r="D6" s="835">
        <v>160.84533333333331</v>
      </c>
      <c r="E6" s="835"/>
      <c r="F6" s="835"/>
      <c r="G6" s="835"/>
      <c r="H6" s="835"/>
      <c r="I6" s="835"/>
      <c r="J6" s="835"/>
      <c r="K6" s="835"/>
      <c r="L6" s="835"/>
      <c r="M6" s="835"/>
      <c r="N6" s="835"/>
      <c r="O6" s="836">
        <v>165.22</v>
      </c>
    </row>
    <row r="7" spans="1:15" s="840" customFormat="1" ht="15.75" thickBot="1">
      <c r="A7" s="833"/>
      <c r="B7" s="837" t="s">
        <v>56</v>
      </c>
      <c r="C7" s="838">
        <v>129.8558695652174</v>
      </c>
      <c r="D7" s="838">
        <v>124.6611111111112</v>
      </c>
      <c r="E7" s="838"/>
      <c r="F7" s="838"/>
      <c r="G7" s="838"/>
      <c r="H7" s="838"/>
      <c r="I7" s="838"/>
      <c r="J7" s="838"/>
      <c r="K7" s="838"/>
      <c r="L7" s="838"/>
      <c r="M7" s="838"/>
      <c r="N7" s="838"/>
      <c r="O7" s="839">
        <v>127.04</v>
      </c>
    </row>
    <row r="8" spans="1:15" ht="13.5" thickBot="1">
      <c r="A8" s="833" t="s">
        <v>57</v>
      </c>
      <c r="B8" s="834" t="s">
        <v>53</v>
      </c>
      <c r="C8" s="835">
        <v>136.82727272727274</v>
      </c>
      <c r="D8" s="835">
        <v>118.224</v>
      </c>
      <c r="E8" s="835"/>
      <c r="F8" s="835"/>
      <c r="G8" s="835"/>
      <c r="H8" s="835"/>
      <c r="I8" s="835"/>
      <c r="J8" s="835"/>
      <c r="K8" s="835"/>
      <c r="L8" s="835"/>
      <c r="M8" s="835"/>
      <c r="N8" s="835"/>
      <c r="O8" s="836">
        <v>126.49</v>
      </c>
    </row>
    <row r="9" spans="1:15" ht="13.5" thickBot="1">
      <c r="A9" s="833"/>
      <c r="B9" s="834" t="s">
        <v>60</v>
      </c>
      <c r="C9" s="835">
        <v>151.47999999999999</v>
      </c>
      <c r="D9" s="835">
        <v>129.45999999999998</v>
      </c>
      <c r="E9" s="835"/>
      <c r="F9" s="835"/>
      <c r="G9" s="835"/>
      <c r="H9" s="835"/>
      <c r="I9" s="835"/>
      <c r="J9" s="835"/>
      <c r="K9" s="835"/>
      <c r="L9" s="835"/>
      <c r="M9" s="835"/>
      <c r="N9" s="835"/>
      <c r="O9" s="836">
        <v>140.47</v>
      </c>
    </row>
    <row r="10" spans="1:15" s="840" customFormat="1" ht="15.75" thickBot="1">
      <c r="A10" s="833"/>
      <c r="B10" s="837" t="s">
        <v>56</v>
      </c>
      <c r="C10" s="838">
        <v>140.36448275862068</v>
      </c>
      <c r="D10" s="838">
        <v>121.13703703703706</v>
      </c>
      <c r="E10" s="838"/>
      <c r="F10" s="838"/>
      <c r="G10" s="838"/>
      <c r="H10" s="838"/>
      <c r="I10" s="838"/>
      <c r="J10" s="838"/>
      <c r="K10" s="838"/>
      <c r="L10" s="838"/>
      <c r="M10" s="838"/>
      <c r="N10" s="838"/>
      <c r="O10" s="839">
        <v>129.86000000000001</v>
      </c>
    </row>
    <row r="11" spans="1:15" ht="13.5" thickBot="1">
      <c r="A11" s="833" t="s">
        <v>58</v>
      </c>
      <c r="B11" s="834" t="s">
        <v>53</v>
      </c>
      <c r="C11" s="835">
        <v>99.383999999999986</v>
      </c>
      <c r="D11" s="835">
        <v>95.155999999999992</v>
      </c>
      <c r="E11" s="835"/>
      <c r="F11" s="835"/>
      <c r="G11" s="835"/>
      <c r="H11" s="835"/>
      <c r="I11" s="835"/>
      <c r="J11" s="835"/>
      <c r="K11" s="835"/>
      <c r="L11" s="835"/>
      <c r="M11" s="835"/>
      <c r="N11" s="835"/>
      <c r="O11" s="836">
        <v>97.27</v>
      </c>
    </row>
    <row r="12" spans="1:15" ht="13.5" thickBot="1">
      <c r="A12" s="833"/>
      <c r="B12" s="834" t="s">
        <v>54</v>
      </c>
      <c r="C12" s="835">
        <v>227.34200000000001</v>
      </c>
      <c r="D12" s="835">
        <v>223.77999999999997</v>
      </c>
      <c r="E12" s="835"/>
      <c r="F12" s="835"/>
      <c r="G12" s="835"/>
      <c r="H12" s="835"/>
      <c r="I12" s="835"/>
      <c r="J12" s="835"/>
      <c r="K12" s="835"/>
      <c r="L12" s="835"/>
      <c r="M12" s="835"/>
      <c r="N12" s="835"/>
      <c r="O12" s="836">
        <v>225.56</v>
      </c>
    </row>
    <row r="13" spans="1:15" ht="13.5" thickBot="1">
      <c r="A13" s="833"/>
      <c r="B13" s="834" t="s">
        <v>55</v>
      </c>
      <c r="C13" s="835">
        <v>172.25333333333333</v>
      </c>
      <c r="D13" s="835">
        <v>161.85666666666668</v>
      </c>
      <c r="E13" s="835"/>
      <c r="F13" s="835"/>
      <c r="G13" s="835"/>
      <c r="H13" s="835"/>
      <c r="I13" s="835"/>
      <c r="J13" s="835"/>
      <c r="K13" s="835"/>
      <c r="L13" s="835"/>
      <c r="M13" s="835"/>
      <c r="N13" s="835"/>
      <c r="O13" s="836">
        <v>167.06</v>
      </c>
    </row>
    <row r="14" spans="1:15" s="840" customFormat="1" ht="15.75" thickBot="1">
      <c r="A14" s="833"/>
      <c r="B14" s="837" t="s">
        <v>56</v>
      </c>
      <c r="C14" s="838">
        <v>165.41461538461539</v>
      </c>
      <c r="D14" s="838">
        <v>160.01923076923077</v>
      </c>
      <c r="E14" s="838"/>
      <c r="F14" s="838"/>
      <c r="G14" s="838"/>
      <c r="H14" s="838"/>
      <c r="I14" s="838"/>
      <c r="J14" s="838"/>
      <c r="K14" s="838"/>
      <c r="L14" s="838"/>
      <c r="M14" s="838"/>
      <c r="N14" s="838"/>
      <c r="O14" s="839">
        <v>162.72</v>
      </c>
    </row>
    <row r="15" spans="1:15" ht="13.5" thickBot="1">
      <c r="A15" s="833" t="s">
        <v>59</v>
      </c>
      <c r="B15" s="834" t="s">
        <v>53</v>
      </c>
      <c r="C15" s="835">
        <v>100.33571428571429</v>
      </c>
      <c r="D15" s="835">
        <v>97.500000000000014</v>
      </c>
      <c r="E15" s="835"/>
      <c r="F15" s="835"/>
      <c r="G15" s="835"/>
      <c r="H15" s="835"/>
      <c r="I15" s="835"/>
      <c r="J15" s="835"/>
      <c r="K15" s="835"/>
      <c r="L15" s="835"/>
      <c r="M15" s="835"/>
      <c r="N15" s="835"/>
      <c r="O15" s="836">
        <v>98.92</v>
      </c>
    </row>
    <row r="16" spans="1:15" ht="13.5" thickBot="1">
      <c r="A16" s="833"/>
      <c r="B16" s="834" t="s">
        <v>60</v>
      </c>
      <c r="C16" s="835">
        <v>126.185</v>
      </c>
      <c r="D16" s="835">
        <v>120.38499999999999</v>
      </c>
      <c r="E16" s="835"/>
      <c r="F16" s="835"/>
      <c r="G16" s="835"/>
      <c r="H16" s="835"/>
      <c r="I16" s="835"/>
      <c r="J16" s="835"/>
      <c r="K16" s="835"/>
      <c r="L16" s="835"/>
      <c r="M16" s="835"/>
      <c r="N16" s="835"/>
      <c r="O16" s="836">
        <v>123.29</v>
      </c>
    </row>
    <row r="17" spans="1:15" s="840" customFormat="1" ht="15.75" thickBot="1">
      <c r="A17" s="833"/>
      <c r="B17" s="837" t="s">
        <v>56</v>
      </c>
      <c r="C17" s="838">
        <v>109.73545454545456</v>
      </c>
      <c r="D17" s="838">
        <v>105.82181818181817</v>
      </c>
      <c r="E17" s="838"/>
      <c r="F17" s="838"/>
      <c r="G17" s="838"/>
      <c r="H17" s="838"/>
      <c r="I17" s="838"/>
      <c r="J17" s="838"/>
      <c r="K17" s="838"/>
      <c r="L17" s="838"/>
      <c r="M17" s="838"/>
      <c r="N17" s="838"/>
      <c r="O17" s="839">
        <v>107.78</v>
      </c>
    </row>
    <row r="18" spans="1:15" ht="13.5" thickBot="1">
      <c r="A18" s="833" t="s">
        <v>61</v>
      </c>
      <c r="B18" s="834" t="s">
        <v>53</v>
      </c>
      <c r="C18" s="835">
        <v>174.22800000000001</v>
      </c>
      <c r="D18" s="835">
        <v>154.33599999999998</v>
      </c>
      <c r="E18" s="835"/>
      <c r="F18" s="835"/>
      <c r="G18" s="835"/>
      <c r="H18" s="835"/>
      <c r="I18" s="835"/>
      <c r="J18" s="835"/>
      <c r="K18" s="835"/>
      <c r="L18" s="835"/>
      <c r="M18" s="835"/>
      <c r="N18" s="835"/>
      <c r="O18" s="836">
        <v>164.28</v>
      </c>
    </row>
    <row r="19" spans="1:15" ht="13.5" thickBot="1">
      <c r="A19" s="833"/>
      <c r="B19" s="834" t="s">
        <v>54</v>
      </c>
      <c r="C19" s="835">
        <v>309.51249999999999</v>
      </c>
      <c r="D19" s="835">
        <v>284.78250000000003</v>
      </c>
      <c r="E19" s="835"/>
      <c r="F19" s="835"/>
      <c r="G19" s="835"/>
      <c r="H19" s="835"/>
      <c r="I19" s="835"/>
      <c r="J19" s="835"/>
      <c r="K19" s="835"/>
      <c r="L19" s="835"/>
      <c r="M19" s="835"/>
      <c r="N19" s="835"/>
      <c r="O19" s="836">
        <v>297.14999999999998</v>
      </c>
    </row>
    <row r="20" spans="1:15" s="840" customFormat="1" ht="15.75" thickBot="1">
      <c r="A20" s="833"/>
      <c r="B20" s="837" t="s">
        <v>56</v>
      </c>
      <c r="C20" s="838">
        <v>234.35444444444445</v>
      </c>
      <c r="D20" s="838">
        <v>212.3122222222222</v>
      </c>
      <c r="E20" s="838"/>
      <c r="F20" s="838"/>
      <c r="G20" s="838"/>
      <c r="H20" s="838"/>
      <c r="I20" s="838"/>
      <c r="J20" s="838"/>
      <c r="K20" s="838"/>
      <c r="L20" s="838"/>
      <c r="M20" s="838"/>
      <c r="N20" s="838"/>
      <c r="O20" s="839">
        <v>223.33</v>
      </c>
    </row>
    <row r="21" spans="1:15" s="845" customFormat="1" ht="16.5" thickBot="1">
      <c r="A21" s="841" t="s">
        <v>78</v>
      </c>
      <c r="B21" s="842"/>
      <c r="C21" s="843">
        <v>143.61675925925923</v>
      </c>
      <c r="D21" s="843">
        <v>133.67190476190476</v>
      </c>
      <c r="E21" s="843"/>
      <c r="F21" s="843"/>
      <c r="G21" s="843"/>
      <c r="H21" s="843"/>
      <c r="I21" s="843"/>
      <c r="J21" s="843"/>
      <c r="K21" s="843"/>
      <c r="L21" s="843"/>
      <c r="M21" s="843"/>
      <c r="N21" s="843"/>
      <c r="O21" s="844">
        <v>138.15</v>
      </c>
    </row>
    <row r="22" spans="1:15" ht="15" customHeight="1" thickBot="1"/>
    <row r="23" spans="1:15" ht="15.75" customHeight="1" thickBot="1">
      <c r="A23" s="847" t="s">
        <v>63</v>
      </c>
      <c r="B23" s="848" t="s">
        <v>56</v>
      </c>
      <c r="C23" s="849">
        <v>118.88</v>
      </c>
      <c r="D23" s="849">
        <v>106.33</v>
      </c>
      <c r="E23" s="849"/>
      <c r="F23" s="849"/>
      <c r="G23" s="849"/>
      <c r="H23" s="849"/>
      <c r="I23" s="849"/>
      <c r="J23" s="849"/>
      <c r="K23" s="849"/>
      <c r="L23" s="849"/>
      <c r="M23" s="849"/>
      <c r="N23" s="849"/>
      <c r="O23" s="850">
        <v>111.83</v>
      </c>
    </row>
    <row r="24" spans="1:15" ht="22.5" customHeight="1" thickBot="1"/>
    <row r="25" spans="1:15" ht="24.95" customHeight="1" thickBot="1">
      <c r="A25" s="817" t="s">
        <v>99</v>
      </c>
      <c r="B25" s="818"/>
      <c r="C25" s="818"/>
      <c r="D25" s="818"/>
      <c r="E25" s="818"/>
      <c r="F25" s="818"/>
      <c r="G25" s="818"/>
      <c r="H25" s="818"/>
      <c r="I25" s="818"/>
      <c r="J25" s="818"/>
      <c r="K25" s="818"/>
      <c r="L25" s="818"/>
      <c r="M25" s="818"/>
      <c r="N25" s="818"/>
      <c r="O25" s="819"/>
    </row>
    <row r="26" spans="1:15" ht="12.75" customHeight="1">
      <c r="A26" s="821" t="s">
        <v>49</v>
      </c>
      <c r="B26" s="822" t="s">
        <v>85</v>
      </c>
      <c r="C26" s="823" t="s">
        <v>100</v>
      </c>
      <c r="D26" s="823" t="s">
        <v>101</v>
      </c>
      <c r="E26" s="823" t="s">
        <v>102</v>
      </c>
      <c r="F26" s="823" t="s">
        <v>103</v>
      </c>
      <c r="G26" s="823" t="s">
        <v>104</v>
      </c>
      <c r="H26" s="823" t="s">
        <v>105</v>
      </c>
      <c r="I26" s="823" t="s">
        <v>106</v>
      </c>
      <c r="J26" s="823" t="s">
        <v>107</v>
      </c>
      <c r="K26" s="823" t="s">
        <v>108</v>
      </c>
      <c r="L26" s="823" t="s">
        <v>109</v>
      </c>
      <c r="M26" s="823" t="s">
        <v>110</v>
      </c>
      <c r="N26" s="823" t="s">
        <v>111</v>
      </c>
      <c r="O26" s="824" t="s">
        <v>16</v>
      </c>
    </row>
    <row r="27" spans="1:15" ht="13.5" thickBot="1">
      <c r="A27" s="825"/>
      <c r="B27" s="826"/>
      <c r="C27" s="827" t="s">
        <v>98</v>
      </c>
      <c r="D27" s="827" t="s">
        <v>98</v>
      </c>
      <c r="E27" s="827" t="s">
        <v>98</v>
      </c>
      <c r="F27" s="827" t="s">
        <v>98</v>
      </c>
      <c r="G27" s="827" t="s">
        <v>98</v>
      </c>
      <c r="H27" s="827" t="s">
        <v>98</v>
      </c>
      <c r="I27" s="827" t="s">
        <v>98</v>
      </c>
      <c r="J27" s="827" t="s">
        <v>98</v>
      </c>
      <c r="K27" s="827" t="s">
        <v>98</v>
      </c>
      <c r="L27" s="827" t="s">
        <v>98</v>
      </c>
      <c r="M27" s="827" t="s">
        <v>98</v>
      </c>
      <c r="N27" s="827" t="s">
        <v>98</v>
      </c>
      <c r="O27" s="828" t="s">
        <v>98</v>
      </c>
    </row>
    <row r="28" spans="1:15" ht="12.75" customHeight="1" thickBot="1">
      <c r="A28" s="829" t="s">
        <v>77</v>
      </c>
      <c r="B28" s="830" t="s">
        <v>53</v>
      </c>
      <c r="C28" s="831">
        <v>106.69090909090906</v>
      </c>
      <c r="D28" s="831">
        <v>99.88636363636364</v>
      </c>
      <c r="E28" s="831"/>
      <c r="F28" s="831"/>
      <c r="G28" s="831"/>
      <c r="H28" s="831"/>
      <c r="I28" s="831"/>
      <c r="J28" s="831"/>
      <c r="K28" s="831"/>
      <c r="L28" s="831"/>
      <c r="M28" s="831"/>
      <c r="N28" s="831"/>
      <c r="O28" s="832">
        <v>103.29</v>
      </c>
    </row>
    <row r="29" spans="1:15" ht="13.5" thickBot="1">
      <c r="A29" s="833"/>
      <c r="B29" s="834" t="s">
        <v>54</v>
      </c>
      <c r="C29" s="835">
        <v>133.85285714285715</v>
      </c>
      <c r="D29" s="835">
        <v>128.1142857142857</v>
      </c>
      <c r="E29" s="835"/>
      <c r="F29" s="835"/>
      <c r="G29" s="835"/>
      <c r="H29" s="835"/>
      <c r="I29" s="835"/>
      <c r="J29" s="835"/>
      <c r="K29" s="835"/>
      <c r="L29" s="835"/>
      <c r="M29" s="835"/>
      <c r="N29" s="835"/>
      <c r="O29" s="836">
        <v>130.97999999999999</v>
      </c>
    </row>
    <row r="30" spans="1:15" ht="13.5" thickBot="1">
      <c r="A30" s="833"/>
      <c r="B30" s="834" t="s">
        <v>55</v>
      </c>
      <c r="C30" s="835">
        <v>189.36733333333328</v>
      </c>
      <c r="D30" s="835">
        <v>174.03799999999998</v>
      </c>
      <c r="E30" s="835"/>
      <c r="F30" s="835"/>
      <c r="G30" s="835"/>
      <c r="H30" s="835"/>
      <c r="I30" s="835"/>
      <c r="J30" s="835"/>
      <c r="K30" s="835"/>
      <c r="L30" s="835"/>
      <c r="M30" s="835"/>
      <c r="N30" s="835"/>
      <c r="O30" s="836">
        <v>181.7</v>
      </c>
    </row>
    <row r="31" spans="1:15" ht="15" thickBot="1">
      <c r="A31" s="833"/>
      <c r="B31" s="837" t="s">
        <v>56</v>
      </c>
      <c r="C31" s="838">
        <v>139.19727272727266</v>
      </c>
      <c r="D31" s="838">
        <v>129.65613636363634</v>
      </c>
      <c r="E31" s="838"/>
      <c r="F31" s="838"/>
      <c r="G31" s="838"/>
      <c r="H31" s="838"/>
      <c r="I31" s="838"/>
      <c r="J31" s="838"/>
      <c r="K31" s="838"/>
      <c r="L31" s="838"/>
      <c r="M31" s="838"/>
      <c r="N31" s="838"/>
      <c r="O31" s="839">
        <v>134.43</v>
      </c>
    </row>
    <row r="32" spans="1:15" ht="13.5" thickBot="1">
      <c r="A32" s="833" t="s">
        <v>57</v>
      </c>
      <c r="B32" s="834" t="s">
        <v>53</v>
      </c>
      <c r="C32" s="835">
        <v>128.29090909090914</v>
      </c>
      <c r="D32" s="835">
        <v>114.09363636363636</v>
      </c>
      <c r="E32" s="835"/>
      <c r="F32" s="835"/>
      <c r="G32" s="835"/>
      <c r="H32" s="835"/>
      <c r="I32" s="835"/>
      <c r="J32" s="835"/>
      <c r="K32" s="835"/>
      <c r="L32" s="835"/>
      <c r="M32" s="835"/>
      <c r="N32" s="835"/>
      <c r="O32" s="836">
        <v>121.19</v>
      </c>
    </row>
    <row r="33" spans="1:15" ht="13.5" thickBot="1">
      <c r="A33" s="833"/>
      <c r="B33" s="834" t="s">
        <v>60</v>
      </c>
      <c r="C33" s="835">
        <v>151.13857142857142</v>
      </c>
      <c r="D33" s="835">
        <v>129.87571428571428</v>
      </c>
      <c r="E33" s="835"/>
      <c r="F33" s="835"/>
      <c r="G33" s="835"/>
      <c r="H33" s="835"/>
      <c r="I33" s="835"/>
      <c r="J33" s="835"/>
      <c r="K33" s="835"/>
      <c r="L33" s="835"/>
      <c r="M33" s="835"/>
      <c r="N33" s="835"/>
      <c r="O33" s="836">
        <v>140.51</v>
      </c>
    </row>
    <row r="34" spans="1:15" ht="15" thickBot="1">
      <c r="A34" s="833"/>
      <c r="B34" s="837" t="s">
        <v>56</v>
      </c>
      <c r="C34" s="838">
        <v>133.80586206896552</v>
      </c>
      <c r="D34" s="838">
        <v>117.90310344827581</v>
      </c>
      <c r="E34" s="838"/>
      <c r="F34" s="838"/>
      <c r="G34" s="838"/>
      <c r="H34" s="838"/>
      <c r="I34" s="838"/>
      <c r="J34" s="838"/>
      <c r="K34" s="838"/>
      <c r="L34" s="838"/>
      <c r="M34" s="838"/>
      <c r="N34" s="838"/>
      <c r="O34" s="839">
        <v>125.85</v>
      </c>
    </row>
    <row r="35" spans="1:15" ht="13.5" thickBot="1">
      <c r="A35" s="833" t="s">
        <v>58</v>
      </c>
      <c r="B35" s="834" t="s">
        <v>53</v>
      </c>
      <c r="C35" s="835">
        <v>90.82</v>
      </c>
      <c r="D35" s="835">
        <v>87.506666666666661</v>
      </c>
      <c r="E35" s="835"/>
      <c r="F35" s="835"/>
      <c r="G35" s="835"/>
      <c r="H35" s="835"/>
      <c r="I35" s="835"/>
      <c r="J35" s="835"/>
      <c r="K35" s="835"/>
      <c r="L35" s="835"/>
      <c r="M35" s="835"/>
      <c r="N35" s="835"/>
      <c r="O35" s="836">
        <v>89.16</v>
      </c>
    </row>
    <row r="36" spans="1:15" ht="13.5" thickBot="1">
      <c r="A36" s="833"/>
      <c r="B36" s="834" t="s">
        <v>54</v>
      </c>
      <c r="C36" s="835">
        <v>230.78000000000003</v>
      </c>
      <c r="D36" s="835">
        <v>238.55</v>
      </c>
      <c r="E36" s="835"/>
      <c r="F36" s="835"/>
      <c r="G36" s="835"/>
      <c r="H36" s="835"/>
      <c r="I36" s="835"/>
      <c r="J36" s="835"/>
      <c r="K36" s="835"/>
      <c r="L36" s="835"/>
      <c r="M36" s="835"/>
      <c r="N36" s="835"/>
      <c r="O36" s="836">
        <v>234.67</v>
      </c>
    </row>
    <row r="37" spans="1:15" ht="13.5" thickBot="1">
      <c r="A37" s="833"/>
      <c r="B37" s="834" t="s">
        <v>55</v>
      </c>
      <c r="C37" s="835">
        <v>176.04</v>
      </c>
      <c r="D37" s="835">
        <v>165.53333333333333</v>
      </c>
      <c r="E37" s="835"/>
      <c r="F37" s="835"/>
      <c r="G37" s="835"/>
      <c r="H37" s="835"/>
      <c r="I37" s="835"/>
      <c r="J37" s="835"/>
      <c r="K37" s="835"/>
      <c r="L37" s="835"/>
      <c r="M37" s="835"/>
      <c r="N37" s="835"/>
      <c r="O37" s="836">
        <v>170.79</v>
      </c>
    </row>
    <row r="38" spans="1:15" ht="15" thickBot="1">
      <c r="A38" s="833"/>
      <c r="B38" s="837" t="s">
        <v>56</v>
      </c>
      <c r="C38" s="838">
        <v>159.06714285714284</v>
      </c>
      <c r="D38" s="838">
        <v>158.1707142857143</v>
      </c>
      <c r="E38" s="838"/>
      <c r="F38" s="838"/>
      <c r="G38" s="838"/>
      <c r="H38" s="838"/>
      <c r="I38" s="838"/>
      <c r="J38" s="838"/>
      <c r="K38" s="838"/>
      <c r="L38" s="838"/>
      <c r="M38" s="838"/>
      <c r="N38" s="838"/>
      <c r="O38" s="839">
        <v>158.62</v>
      </c>
    </row>
    <row r="39" spans="1:15" ht="13.5" thickBot="1">
      <c r="A39" s="833" t="s">
        <v>59</v>
      </c>
      <c r="B39" s="834" t="s">
        <v>53</v>
      </c>
      <c r="C39" s="835">
        <v>99.59571428571428</v>
      </c>
      <c r="D39" s="835">
        <v>99.607142857142861</v>
      </c>
      <c r="E39" s="835"/>
      <c r="F39" s="835"/>
      <c r="G39" s="835"/>
      <c r="H39" s="835"/>
      <c r="I39" s="835"/>
      <c r="J39" s="835"/>
      <c r="K39" s="835"/>
      <c r="L39" s="835"/>
      <c r="M39" s="835"/>
      <c r="N39" s="835"/>
      <c r="O39" s="836">
        <v>99.6</v>
      </c>
    </row>
    <row r="40" spans="1:15" ht="13.5" thickBot="1">
      <c r="A40" s="833"/>
      <c r="B40" s="834" t="s">
        <v>60</v>
      </c>
      <c r="C40" s="835">
        <v>115.27999999999999</v>
      </c>
      <c r="D40" s="835">
        <v>121.035</v>
      </c>
      <c r="E40" s="835"/>
      <c r="F40" s="835"/>
      <c r="G40" s="835"/>
      <c r="H40" s="835"/>
      <c r="I40" s="835"/>
      <c r="J40" s="835"/>
      <c r="K40" s="835"/>
      <c r="L40" s="835"/>
      <c r="M40" s="835"/>
      <c r="N40" s="835"/>
      <c r="O40" s="836">
        <v>118.16</v>
      </c>
    </row>
    <row r="41" spans="1:15" ht="15" thickBot="1">
      <c r="A41" s="833"/>
      <c r="B41" s="837" t="s">
        <v>56</v>
      </c>
      <c r="C41" s="838">
        <v>105.29909090909091</v>
      </c>
      <c r="D41" s="838">
        <v>107.3990909090909</v>
      </c>
      <c r="E41" s="838"/>
      <c r="F41" s="838"/>
      <c r="G41" s="838"/>
      <c r="H41" s="838"/>
      <c r="I41" s="838"/>
      <c r="J41" s="838"/>
      <c r="K41" s="838"/>
      <c r="L41" s="838"/>
      <c r="M41" s="838"/>
      <c r="N41" s="838"/>
      <c r="O41" s="839">
        <v>106.35</v>
      </c>
    </row>
    <row r="42" spans="1:15" ht="13.5" thickBot="1">
      <c r="A42" s="833" t="s">
        <v>61</v>
      </c>
      <c r="B42" s="834" t="s">
        <v>53</v>
      </c>
      <c r="C42" s="835">
        <v>204.13400000000001</v>
      </c>
      <c r="D42" s="835">
        <v>184.578</v>
      </c>
      <c r="E42" s="835"/>
      <c r="F42" s="835"/>
      <c r="G42" s="835"/>
      <c r="H42" s="835"/>
      <c r="I42" s="835"/>
      <c r="J42" s="835"/>
      <c r="K42" s="835"/>
      <c r="L42" s="835"/>
      <c r="M42" s="835"/>
      <c r="N42" s="835"/>
      <c r="O42" s="836">
        <v>194.36</v>
      </c>
    </row>
    <row r="43" spans="1:15" ht="13.5" thickBot="1">
      <c r="A43" s="833"/>
      <c r="B43" s="834" t="s">
        <v>54</v>
      </c>
      <c r="C43" s="835">
        <v>364.60249999999996</v>
      </c>
      <c r="D43" s="835">
        <v>372.14249999999998</v>
      </c>
      <c r="E43" s="835"/>
      <c r="F43" s="835"/>
      <c r="G43" s="835"/>
      <c r="H43" s="835"/>
      <c r="I43" s="835"/>
      <c r="J43" s="835"/>
      <c r="K43" s="835"/>
      <c r="L43" s="835"/>
      <c r="M43" s="835"/>
      <c r="N43" s="835"/>
      <c r="O43" s="836">
        <v>368.37</v>
      </c>
    </row>
    <row r="44" spans="1:15" ht="15" thickBot="1">
      <c r="A44" s="833"/>
      <c r="B44" s="837" t="s">
        <v>56</v>
      </c>
      <c r="C44" s="838">
        <v>275.45333333333332</v>
      </c>
      <c r="D44" s="838">
        <v>267.93999999999994</v>
      </c>
      <c r="E44" s="838"/>
      <c r="F44" s="838"/>
      <c r="G44" s="838"/>
      <c r="H44" s="838"/>
      <c r="I44" s="838"/>
      <c r="J44" s="838"/>
      <c r="K44" s="838"/>
      <c r="L44" s="838"/>
      <c r="M44" s="838"/>
      <c r="N44" s="838"/>
      <c r="O44" s="839">
        <v>271.7</v>
      </c>
    </row>
    <row r="45" spans="1:15" ht="15.75" thickBot="1">
      <c r="A45" s="841" t="s">
        <v>78</v>
      </c>
      <c r="B45" s="842"/>
      <c r="C45" s="843">
        <v>148.31177570093456</v>
      </c>
      <c r="D45" s="843">
        <v>139.54485981308414</v>
      </c>
      <c r="E45" s="843"/>
      <c r="F45" s="843"/>
      <c r="G45" s="843"/>
      <c r="H45" s="843"/>
      <c r="I45" s="843"/>
      <c r="J45" s="843"/>
      <c r="K45" s="843"/>
      <c r="L45" s="843"/>
      <c r="M45" s="843"/>
      <c r="N45" s="843"/>
      <c r="O45" s="844">
        <v>143.93</v>
      </c>
    </row>
    <row r="46" spans="1:15" ht="15" customHeight="1" thickBot="1"/>
    <row r="47" spans="1:15" ht="15.75" customHeight="1" thickBot="1">
      <c r="A47" s="847" t="s">
        <v>63</v>
      </c>
      <c r="B47" s="848" t="s">
        <v>56</v>
      </c>
      <c r="C47" s="849">
        <v>109.27</v>
      </c>
      <c r="D47" s="849">
        <v>99.78</v>
      </c>
      <c r="E47" s="849"/>
      <c r="F47" s="849"/>
      <c r="G47" s="849"/>
      <c r="H47" s="849"/>
      <c r="I47" s="849"/>
      <c r="J47" s="849"/>
      <c r="K47" s="849"/>
      <c r="L47" s="849"/>
      <c r="M47" s="849"/>
      <c r="N47" s="849"/>
      <c r="O47" s="850">
        <v>104.53</v>
      </c>
    </row>
    <row r="48" spans="1:15" ht="22.5" customHeight="1" thickBot="1"/>
    <row r="49" spans="1:15" ht="24.95" customHeight="1" thickBot="1">
      <c r="A49" s="817" t="s">
        <v>112</v>
      </c>
      <c r="B49" s="818"/>
      <c r="C49" s="818"/>
      <c r="D49" s="818"/>
      <c r="E49" s="818"/>
      <c r="F49" s="818"/>
      <c r="G49" s="818"/>
      <c r="H49" s="818"/>
      <c r="I49" s="818"/>
      <c r="J49" s="818"/>
      <c r="K49" s="818"/>
      <c r="L49" s="818"/>
      <c r="M49" s="818"/>
      <c r="N49" s="818"/>
      <c r="O49" s="819"/>
    </row>
    <row r="50" spans="1:15" ht="12.75" customHeight="1">
      <c r="A50" s="851" t="s">
        <v>49</v>
      </c>
      <c r="B50" s="852" t="s">
        <v>85</v>
      </c>
      <c r="C50" s="852" t="s">
        <v>113</v>
      </c>
      <c r="D50" s="852" t="s">
        <v>114</v>
      </c>
      <c r="E50" s="852" t="s">
        <v>115</v>
      </c>
      <c r="F50" s="852" t="s">
        <v>116</v>
      </c>
      <c r="G50" s="852" t="s">
        <v>117</v>
      </c>
      <c r="H50" s="852" t="s">
        <v>118</v>
      </c>
      <c r="I50" s="852" t="s">
        <v>119</v>
      </c>
      <c r="J50" s="852" t="s">
        <v>120</v>
      </c>
      <c r="K50" s="852" t="s">
        <v>121</v>
      </c>
      <c r="L50" s="852" t="s">
        <v>122</v>
      </c>
      <c r="M50" s="852" t="s">
        <v>123</v>
      </c>
      <c r="N50" s="852" t="s">
        <v>124</v>
      </c>
      <c r="O50" s="853" t="s">
        <v>16</v>
      </c>
    </row>
    <row r="51" spans="1:15" ht="13.5" thickBot="1">
      <c r="A51" s="854"/>
      <c r="B51" s="855"/>
      <c r="C51" s="855"/>
      <c r="D51" s="855"/>
      <c r="E51" s="855"/>
      <c r="F51" s="855"/>
      <c r="G51" s="855"/>
      <c r="H51" s="855"/>
      <c r="I51" s="855"/>
      <c r="J51" s="855"/>
      <c r="K51" s="855"/>
      <c r="L51" s="855"/>
      <c r="M51" s="855"/>
      <c r="N51" s="855"/>
      <c r="O51" s="856" t="s">
        <v>98</v>
      </c>
    </row>
    <row r="52" spans="1:15" ht="13.5" thickBot="1">
      <c r="A52" s="857" t="s">
        <v>77</v>
      </c>
      <c r="B52" s="858" t="s">
        <v>53</v>
      </c>
      <c r="C52" s="859">
        <v>-2.4271472392637682E-2</v>
      </c>
      <c r="D52" s="859">
        <v>1.0825938566552586E-2</v>
      </c>
      <c r="E52" s="859"/>
      <c r="F52" s="859"/>
      <c r="G52" s="859"/>
      <c r="H52" s="859"/>
      <c r="I52" s="859"/>
      <c r="J52" s="859"/>
      <c r="K52" s="859"/>
      <c r="L52" s="859"/>
      <c r="M52" s="859"/>
      <c r="N52" s="859"/>
      <c r="O52" s="860">
        <v>-7.3579242908316878E-3</v>
      </c>
    </row>
    <row r="53" spans="1:15" ht="13.5" thickBot="1">
      <c r="A53" s="861"/>
      <c r="B53" s="862" t="s">
        <v>54</v>
      </c>
      <c r="C53" s="863">
        <v>-5.4409426128904849E-2</v>
      </c>
      <c r="D53" s="863">
        <v>-4.7939897413024006E-2</v>
      </c>
      <c r="E53" s="863"/>
      <c r="F53" s="863"/>
      <c r="G53" s="863"/>
      <c r="H53" s="863"/>
      <c r="I53" s="863"/>
      <c r="J53" s="863"/>
      <c r="K53" s="863"/>
      <c r="L53" s="863"/>
      <c r="M53" s="863"/>
      <c r="N53" s="863"/>
      <c r="O53" s="864">
        <v>-5.8711253626507739E-2</v>
      </c>
    </row>
    <row r="54" spans="1:15" ht="13.5" thickBot="1">
      <c r="A54" s="861"/>
      <c r="B54" s="862" t="s">
        <v>55</v>
      </c>
      <c r="C54" s="865">
        <v>-0.10438266367659309</v>
      </c>
      <c r="D54" s="863">
        <v>-7.5803368612984923E-2</v>
      </c>
      <c r="E54" s="863"/>
      <c r="F54" s="863"/>
      <c r="G54" s="863"/>
      <c r="H54" s="863"/>
      <c r="I54" s="863"/>
      <c r="J54" s="863"/>
      <c r="K54" s="863"/>
      <c r="L54" s="863"/>
      <c r="M54" s="863"/>
      <c r="N54" s="863"/>
      <c r="O54" s="864">
        <v>-9.0698954320308153E-2</v>
      </c>
    </row>
    <row r="55" spans="1:15" ht="15" thickBot="1">
      <c r="A55" s="861"/>
      <c r="B55" s="866" t="s">
        <v>56</v>
      </c>
      <c r="C55" s="867">
        <v>-6.7109096169992805E-2</v>
      </c>
      <c r="D55" s="867">
        <v>-3.8525174300397057E-2</v>
      </c>
      <c r="E55" s="867"/>
      <c r="F55" s="867"/>
      <c r="G55" s="867"/>
      <c r="H55" s="867"/>
      <c r="I55" s="867"/>
      <c r="J55" s="867"/>
      <c r="K55" s="867"/>
      <c r="L55" s="867"/>
      <c r="M55" s="867"/>
      <c r="N55" s="867"/>
      <c r="O55" s="868">
        <v>-5.4972848322547049E-2</v>
      </c>
    </row>
    <row r="56" spans="1:15" ht="13.5" thickBot="1">
      <c r="A56" s="861" t="s">
        <v>57</v>
      </c>
      <c r="B56" s="862" t="s">
        <v>53</v>
      </c>
      <c r="C56" s="863">
        <v>6.6539115646258223E-2</v>
      </c>
      <c r="D56" s="863">
        <v>3.6201525063145931E-2</v>
      </c>
      <c r="E56" s="863"/>
      <c r="F56" s="863"/>
      <c r="G56" s="863"/>
      <c r="H56" s="863"/>
      <c r="I56" s="863"/>
      <c r="J56" s="863"/>
      <c r="K56" s="863"/>
      <c r="L56" s="863"/>
      <c r="M56" s="863"/>
      <c r="N56" s="863"/>
      <c r="O56" s="864">
        <v>4.3732981269081588E-2</v>
      </c>
    </row>
    <row r="57" spans="1:15" ht="13.5" thickBot="1">
      <c r="A57" s="861"/>
      <c r="B57" s="862" t="s">
        <v>60</v>
      </c>
      <c r="C57" s="863">
        <v>2.2590432620962389E-3</v>
      </c>
      <c r="D57" s="863">
        <v>-3.2008623629185161E-3</v>
      </c>
      <c r="E57" s="863"/>
      <c r="F57" s="863"/>
      <c r="G57" s="863"/>
      <c r="H57" s="863"/>
      <c r="I57" s="863"/>
      <c r="J57" s="863"/>
      <c r="K57" s="863"/>
      <c r="L57" s="863"/>
      <c r="M57" s="863"/>
      <c r="N57" s="863"/>
      <c r="O57" s="864">
        <v>-2.8467724717096322E-4</v>
      </c>
    </row>
    <row r="58" spans="1:15" ht="15" thickBot="1">
      <c r="A58" s="861"/>
      <c r="B58" s="866" t="s">
        <v>56</v>
      </c>
      <c r="C58" s="867">
        <v>4.9015944355821621E-2</v>
      </c>
      <c r="D58" s="867">
        <v>2.742874016187348E-2</v>
      </c>
      <c r="E58" s="867"/>
      <c r="F58" s="867"/>
      <c r="G58" s="867"/>
      <c r="H58" s="867"/>
      <c r="I58" s="867"/>
      <c r="J58" s="867"/>
      <c r="K58" s="867"/>
      <c r="L58" s="867"/>
      <c r="M58" s="867"/>
      <c r="N58" s="867"/>
      <c r="O58" s="868">
        <v>3.1863329360349781E-2</v>
      </c>
    </row>
    <row r="59" spans="1:15" ht="13.5" thickBot="1">
      <c r="A59" s="861" t="s">
        <v>58</v>
      </c>
      <c r="B59" s="862" t="s">
        <v>53</v>
      </c>
      <c r="C59" s="863">
        <v>9.4296410482272552E-2</v>
      </c>
      <c r="D59" s="863">
        <v>8.7414292244400407E-2</v>
      </c>
      <c r="E59" s="863"/>
      <c r="F59" s="863"/>
      <c r="G59" s="863"/>
      <c r="H59" s="863"/>
      <c r="I59" s="863"/>
      <c r="J59" s="863"/>
      <c r="K59" s="863"/>
      <c r="L59" s="863"/>
      <c r="M59" s="863"/>
      <c r="N59" s="863"/>
      <c r="O59" s="864">
        <v>9.0960071781067742E-2</v>
      </c>
    </row>
    <row r="60" spans="1:15" ht="13.5" thickBot="1">
      <c r="A60" s="861"/>
      <c r="B60" s="862" t="s">
        <v>54</v>
      </c>
      <c r="C60" s="863">
        <v>-1.4897304792443089E-2</v>
      </c>
      <c r="D60" s="863">
        <v>-6.191574093481466E-2</v>
      </c>
      <c r="E60" s="863"/>
      <c r="F60" s="863"/>
      <c r="G60" s="863"/>
      <c r="H60" s="863"/>
      <c r="I60" s="863"/>
      <c r="J60" s="863"/>
      <c r="K60" s="863"/>
      <c r="L60" s="863"/>
      <c r="M60" s="863"/>
      <c r="N60" s="863"/>
      <c r="O60" s="864">
        <v>-3.8820471300123519E-2</v>
      </c>
    </row>
    <row r="61" spans="1:15" ht="13.5" thickBot="1">
      <c r="A61" s="861"/>
      <c r="B61" s="862" t="s">
        <v>55</v>
      </c>
      <c r="C61" s="863">
        <v>-2.1510262819056249E-2</v>
      </c>
      <c r="D61" s="863">
        <v>-2.2211035038260059E-2</v>
      </c>
      <c r="E61" s="863"/>
      <c r="F61" s="863"/>
      <c r="G61" s="863"/>
      <c r="H61" s="863"/>
      <c r="I61" s="863"/>
      <c r="J61" s="863"/>
      <c r="K61" s="863"/>
      <c r="L61" s="863"/>
      <c r="M61" s="863"/>
      <c r="N61" s="863"/>
      <c r="O61" s="864">
        <v>-2.1839686164295276E-2</v>
      </c>
    </row>
    <row r="62" spans="1:15" ht="15" thickBot="1">
      <c r="A62" s="861"/>
      <c r="B62" s="866" t="s">
        <v>56</v>
      </c>
      <c r="C62" s="867">
        <v>3.9904359966867392E-2</v>
      </c>
      <c r="D62" s="867">
        <v>1.1686844128283939E-2</v>
      </c>
      <c r="E62" s="867"/>
      <c r="F62" s="867"/>
      <c r="G62" s="867"/>
      <c r="H62" s="867"/>
      <c r="I62" s="867"/>
      <c r="J62" s="867"/>
      <c r="K62" s="867"/>
      <c r="L62" s="867"/>
      <c r="M62" s="867"/>
      <c r="N62" s="867"/>
      <c r="O62" s="868">
        <v>2.5847938469297657E-2</v>
      </c>
    </row>
    <row r="63" spans="1:15" ht="13.5" thickBot="1">
      <c r="A63" s="861" t="s">
        <v>59</v>
      </c>
      <c r="B63" s="862" t="s">
        <v>53</v>
      </c>
      <c r="C63" s="863">
        <v>7.4300385845633976E-3</v>
      </c>
      <c r="D63" s="863">
        <v>-2.1154535675869383E-2</v>
      </c>
      <c r="E63" s="863"/>
      <c r="F63" s="863"/>
      <c r="G63" s="863"/>
      <c r="H63" s="863"/>
      <c r="I63" s="863"/>
      <c r="J63" s="863"/>
      <c r="K63" s="863"/>
      <c r="L63" s="863"/>
      <c r="M63" s="863"/>
      <c r="N63" s="863"/>
      <c r="O63" s="864">
        <v>-6.8273092369477177E-3</v>
      </c>
    </row>
    <row r="64" spans="1:15" ht="13.5" thickBot="1">
      <c r="A64" s="861"/>
      <c r="B64" s="862" t="s">
        <v>60</v>
      </c>
      <c r="C64" s="863">
        <v>9.4595766828591402E-2</v>
      </c>
      <c r="D64" s="863">
        <v>-5.370347420167767E-3</v>
      </c>
      <c r="E64" s="863"/>
      <c r="F64" s="863"/>
      <c r="G64" s="863"/>
      <c r="H64" s="863"/>
      <c r="I64" s="863"/>
      <c r="J64" s="863"/>
      <c r="K64" s="863"/>
      <c r="L64" s="863"/>
      <c r="M64" s="863"/>
      <c r="N64" s="863"/>
      <c r="O64" s="864">
        <v>4.3415707515233666E-2</v>
      </c>
    </row>
    <row r="65" spans="1:15" ht="15" thickBot="1">
      <c r="A65" s="861"/>
      <c r="B65" s="866" t="s">
        <v>56</v>
      </c>
      <c r="C65" s="867">
        <v>4.2131072529332181E-2</v>
      </c>
      <c r="D65" s="867">
        <v>-1.4686090114187533E-2</v>
      </c>
      <c r="E65" s="867"/>
      <c r="F65" s="867"/>
      <c r="G65" s="867"/>
      <c r="H65" s="867"/>
      <c r="I65" s="867"/>
      <c r="J65" s="867"/>
      <c r="K65" s="867"/>
      <c r="L65" s="867"/>
      <c r="M65" s="867"/>
      <c r="N65" s="867"/>
      <c r="O65" s="868">
        <v>1.344616831217684E-2</v>
      </c>
    </row>
    <row r="66" spans="1:15" ht="13.5" thickBot="1">
      <c r="A66" s="861" t="s">
        <v>61</v>
      </c>
      <c r="B66" s="862" t="s">
        <v>53</v>
      </c>
      <c r="C66" s="869">
        <v>-0.14650180763616058</v>
      </c>
      <c r="D66" s="869">
        <v>-0.16384401174571195</v>
      </c>
      <c r="E66" s="869"/>
      <c r="F66" s="869"/>
      <c r="G66" s="869"/>
      <c r="H66" s="869"/>
      <c r="I66" s="869"/>
      <c r="J66" s="869"/>
      <c r="K66" s="869"/>
      <c r="L66" s="869"/>
      <c r="M66" s="869"/>
      <c r="N66" s="869"/>
      <c r="O66" s="870">
        <v>-0.15476435480551559</v>
      </c>
    </row>
    <row r="67" spans="1:15" ht="13.5" thickBot="1">
      <c r="A67" s="861"/>
      <c r="B67" s="862" t="s">
        <v>54</v>
      </c>
      <c r="C67" s="869">
        <v>-0.15109605666444959</v>
      </c>
      <c r="D67" s="869">
        <v>-0.23474878574739505</v>
      </c>
      <c r="E67" s="869"/>
      <c r="F67" s="869"/>
      <c r="G67" s="869"/>
      <c r="H67" s="869"/>
      <c r="I67" s="869"/>
      <c r="J67" s="869"/>
      <c r="K67" s="869"/>
      <c r="L67" s="869"/>
      <c r="M67" s="869"/>
      <c r="N67" s="869"/>
      <c r="O67" s="870">
        <v>-0.19333821972473336</v>
      </c>
    </row>
    <row r="68" spans="1:15" ht="15" thickBot="1">
      <c r="A68" s="861"/>
      <c r="B68" s="866" t="s">
        <v>56</v>
      </c>
      <c r="C68" s="871">
        <v>-0.14920454362102062</v>
      </c>
      <c r="D68" s="871">
        <v>-0.20761281547278401</v>
      </c>
      <c r="E68" s="871"/>
      <c r="F68" s="871"/>
      <c r="G68" s="871"/>
      <c r="H68" s="871"/>
      <c r="I68" s="871"/>
      <c r="J68" s="871"/>
      <c r="K68" s="871"/>
      <c r="L68" s="871"/>
      <c r="M68" s="871"/>
      <c r="N68" s="871"/>
      <c r="O68" s="872">
        <v>-0.17802723592197267</v>
      </c>
    </row>
    <row r="69" spans="1:15" ht="15.75" thickBot="1">
      <c r="A69" s="873" t="s">
        <v>78</v>
      </c>
      <c r="B69" s="874"/>
      <c r="C69" s="875">
        <v>-3.1656396934675431E-2</v>
      </c>
      <c r="D69" s="875">
        <v>-4.2086502211876695E-2</v>
      </c>
      <c r="E69" s="875"/>
      <c r="F69" s="875"/>
      <c r="G69" s="875"/>
      <c r="H69" s="875"/>
      <c r="I69" s="875"/>
      <c r="J69" s="875"/>
      <c r="K69" s="875"/>
      <c r="L69" s="875"/>
      <c r="M69" s="875"/>
      <c r="N69" s="875"/>
      <c r="O69" s="876">
        <v>-4.015841033835893E-2</v>
      </c>
    </row>
    <row r="70" spans="1:15" ht="15" customHeight="1" thickBot="1"/>
    <row r="71" spans="1:15" ht="15.75" thickBot="1">
      <c r="A71" s="847" t="s">
        <v>63</v>
      </c>
      <c r="B71" s="848" t="s">
        <v>56</v>
      </c>
      <c r="C71" s="877">
        <v>8.7947286537933558E-2</v>
      </c>
      <c r="D71" s="877">
        <v>6.5644417718981732E-2</v>
      </c>
      <c r="E71" s="877"/>
      <c r="F71" s="877"/>
      <c r="G71" s="877"/>
      <c r="H71" s="877"/>
      <c r="I71" s="877"/>
      <c r="J71" s="877"/>
      <c r="K71" s="877"/>
      <c r="L71" s="877"/>
      <c r="M71" s="877"/>
      <c r="N71" s="877"/>
      <c r="O71" s="878">
        <v>6.9836410599827772E-2</v>
      </c>
    </row>
  </sheetData>
  <mergeCells count="39">
    <mergeCell ref="A56:A58"/>
    <mergeCell ref="A59:A62"/>
    <mergeCell ref="A63:A65"/>
    <mergeCell ref="A66:A68"/>
    <mergeCell ref="A69:B69"/>
    <mergeCell ref="J50:J51"/>
    <mergeCell ref="K50:K51"/>
    <mergeCell ref="L50:L51"/>
    <mergeCell ref="M50:M51"/>
    <mergeCell ref="N50:N51"/>
    <mergeCell ref="A52:A55"/>
    <mergeCell ref="A49:O49"/>
    <mergeCell ref="A50:A51"/>
    <mergeCell ref="B50:B51"/>
    <mergeCell ref="C50:C51"/>
    <mergeCell ref="D50:D51"/>
    <mergeCell ref="E50:E51"/>
    <mergeCell ref="F50:F51"/>
    <mergeCell ref="G50:G51"/>
    <mergeCell ref="H50:H51"/>
    <mergeCell ref="I50:I51"/>
    <mergeCell ref="A28:A31"/>
    <mergeCell ref="A32:A34"/>
    <mergeCell ref="A35:A38"/>
    <mergeCell ref="A39:A41"/>
    <mergeCell ref="A42:A44"/>
    <mergeCell ref="A45:B45"/>
    <mergeCell ref="A15:A17"/>
    <mergeCell ref="A18:A20"/>
    <mergeCell ref="A21:B21"/>
    <mergeCell ref="A25:O25"/>
    <mergeCell ref="A26:A27"/>
    <mergeCell ref="B26:B27"/>
    <mergeCell ref="A1:O1"/>
    <mergeCell ref="A2:A3"/>
    <mergeCell ref="B2:B3"/>
    <mergeCell ref="A4:A7"/>
    <mergeCell ref="A8:A10"/>
    <mergeCell ref="A11:A14"/>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AUGUST 2016</vt:lpstr>
      <vt:lpstr>REG+OCC BY CLASS FY 2016-2017</vt:lpstr>
      <vt:lpstr>REG+OCC BY CLASS CY 2016</vt:lpstr>
      <vt:lpstr>REG+OCC BY REGION AUGUST 2016</vt:lpstr>
      <vt:lpstr>REG+OCC BY REGION FY 2016-2017</vt:lpstr>
      <vt:lpstr>REG+OCC BY REGION CY 2016</vt:lpstr>
      <vt:lpstr>ARR$ AUGUST 2016</vt:lpstr>
      <vt:lpstr>ARR$ BY REGION FY 15-16</vt:lpstr>
      <vt:lpstr>ARR$ BY AREA FY 15-16</vt:lpstr>
      <vt:lpstr>ARR$ BY REGION CY 2016</vt:lpstr>
      <vt:lpstr>ARR$ BY AREA CY 2016</vt:lpstr>
      <vt:lpstr>CONTACTO</vt:lpstr>
      <vt:lpstr>GLOSSARY</vt:lpstr>
      <vt:lpstr>'ARR$ BY AREA CY 2016'!Print_Area</vt:lpstr>
      <vt:lpstr>'ARR$ BY AREA FY 15-16'!Print_Area</vt:lpstr>
      <vt:lpstr>'ARR$ BY REGION CY 2016'!Print_Area</vt:lpstr>
      <vt:lpstr>'ARR$ BY REGION FY 15-16'!Print_Area</vt:lpstr>
      <vt:lpstr>'REG+OCC BY CLASS AUGUST 2016'!Print_Area</vt:lpstr>
      <vt:lpstr>'SUMMARY DASHBOARD'!Print_Area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Carlos J. Acobis</cp:lastModifiedBy>
  <dcterms:created xsi:type="dcterms:W3CDTF">2016-10-25T16:24:18Z</dcterms:created>
  <dcterms:modified xsi:type="dcterms:W3CDTF">2016-10-25T17:53:13Z</dcterms:modified>
</cp:coreProperties>
</file>